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38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E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<sst xmlns="http://schemas.openxmlformats.org/spreadsheetml/2006/main" count="202" uniqueCount="148">
  <si>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</si>
  <si>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</si>
  <si>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</si>
  <si>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</si>
  <si>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</si>
  <si>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</si>
  <si>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</si>
  <si>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</si>
  <si>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</si>
  <si>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</si>
  <si>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</si>
  <si>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</si>
  <si>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</si>
  <si>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</si>
  <si>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</si>
  <si>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</si>
  <si>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</si>
  <si>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</si>
  <si>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</si>
  <si>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</si>
  <si>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</si>
  <si>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</si>
  <si>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</si>
  <si>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</si>
  <si>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</si>
  <si>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</si>
  <si>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</si>
  <si>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</si>
  <si>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</si>
  <si>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</si>
  <si>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</si>
  <si>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</si>
  <si>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</si>
  <si>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</si>
  <si>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</si>
  <si>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</si>
  <si>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</si>
  <si>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 xml:space="preserve">Zhenyuang8, Yunnan </t>
    <phoneticPr fontId="18" type="noConversion"/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</si>
  <si>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</si>
  <si>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</si>
  <si>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</si>
  <si>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</si>
  <si>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</si>
  <si>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</si>
  <si>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</si>
  <si>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</si>
  <si>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</si>
  <si>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</si>
  <si>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</si>
  <si>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</si>
  <si>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</si>
  <si>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</si>
  <si>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</si>
  <si>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</si>
  <si>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</si>
  <si>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</si>
  <si>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</si>
  <si>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</si>
  <si>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</si>
  <si>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</si>
  <si>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</si>
  <si>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</si>
  <si>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</si>
  <si>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</si>
  <si>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</si>
  <si>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</si>
  <si>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</si>
  <si>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</si>
  <si>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</si>
  <si>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</si>
  <si>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</si>
  <si>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</si>
  <si>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</si>
  <si>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</si>
  <si>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</si>
  <si>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</si>
  <si>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</si>
  <si>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</si>
  <si>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</si>
  <si>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</si>
  <si>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</si>
  <si>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</si>
  <si>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</si>
  <si>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</si>
  <si>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</si>
  <si>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</si>
  <si>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</si>
  <si>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</si>
  <si>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</si>
  <si>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</si>
  <si>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</si>
  <si>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</si>
  <si>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</si>
  <si>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</si>
  <si>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</si>
  <si>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</si>
  <si>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</si>
  <si>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</si>
  <si>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</si>
  <si>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</si>
  <si>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</si>
  <si>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</si>
  <si>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</si>
  <si>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8-OUT-01</t>
  </si>
  <si>
    <t>8-OUT-02</t>
  </si>
  <si>
    <t>8-OUT-03</t>
  </si>
  <si>
    <t>8-OUT-04</t>
  </si>
  <si>
    <t>8-OUT-05</t>
  </si>
  <si>
    <t>8-OUT-06</t>
  </si>
  <si>
    <t>8-OUT-07</t>
  </si>
  <si>
    <t>8-OUT-08</t>
  </si>
  <si>
    <t>8-OUT-09</t>
  </si>
  <si>
    <t>8-OUT-10</t>
  </si>
  <si>
    <t>8-OUT-11</t>
  </si>
  <si>
    <t>8-OUT-12</t>
  </si>
  <si>
    <t>8-OUT-13</t>
  </si>
  <si>
    <t>8-OUT-14</t>
  </si>
  <si>
    <t>8-OUT-15</t>
  </si>
  <si>
    <t>8-OUT-16</t>
  </si>
  <si>
    <t>8-OUT-17</t>
  </si>
  <si>
    <t>8-OUT-18</t>
  </si>
  <si>
    <t>8-OUT-19</t>
  </si>
  <si>
    <t>8-OUT-20</t>
  </si>
  <si>
    <t>8-OUT-21</t>
  </si>
  <si>
    <t>8-OUT-22</t>
  </si>
  <si>
    <t>8-OUT-23</t>
  </si>
  <si>
    <t>8-OUT-24</t>
  </si>
  <si>
    <t>8-OUT-25</t>
  </si>
  <si>
    <t>8-OUT-26</t>
  </si>
  <si>
    <t>8-OUT-27</t>
  </si>
  <si>
    <t>8-OUT-28</t>
  </si>
  <si>
    <t>8-OUT-29</t>
  </si>
  <si>
    <t>8-OUT-30</t>
  </si>
  <si>
    <t>8-OUT-31</t>
  </si>
  <si>
    <t>8-OUT-32</t>
  </si>
  <si>
    <t>8-OUT-33</t>
  </si>
  <si>
    <t>8-OUT-34</t>
  </si>
  <si>
    <t>8-OUT-35</t>
  </si>
  <si>
    <t>8-OUT-36</t>
  </si>
  <si>
    <t>8-OUT-37</t>
  </si>
  <si>
    <t>Jian Yang</t>
    <phoneticPr fontId="18" type="noConversion"/>
  </si>
  <si>
    <t>23° 56' 37"</t>
    <phoneticPr fontId="18" type="noConversion"/>
  </si>
  <si>
    <t>101° 11' 21"</t>
    <phoneticPr fontId="18" type="noConversion"/>
  </si>
  <si>
    <t>1411 ± 16 m</t>
    <phoneticPr fontId="18" type="noConversion"/>
  </si>
  <si>
    <t>25.10.2008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</si>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</sst>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26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79</v>
      </c>
      <c r="B1" s="238" t="s">
        <v>75</v>
      </c>
      <c r="C1" s="234" t="s">
        <v>76</v>
      </c>
      <c r="D1" s="235"/>
      <c r="E1" s="228" t="s">
        <v>77</v>
      </c>
      <c r="F1" s="229"/>
      <c r="G1" s="228" t="s">
        <v>78</v>
      </c>
      <c r="H1" s="229"/>
      <c r="I1" s="178" t="s">
        <v>4</v>
      </c>
      <c r="J1" s="232"/>
      <c r="K1" s="178" t="s">
        <v>5</v>
      </c>
      <c r="L1" s="179"/>
      <c r="M1" s="174"/>
      <c r="N1" s="192" t="s">
        <v>1</v>
      </c>
      <c r="O1" s="192"/>
      <c r="P1" s="129">
        <v>1</v>
      </c>
      <c r="Q1" s="124"/>
      <c r="R1" s="125"/>
      <c r="S1" s="194" t="s">
        <v>3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2</v>
      </c>
      <c r="O2" s="193"/>
      <c r="P2" s="126" t="s">
        <v>0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140</v>
      </c>
      <c r="B3" s="159" t="s">
        <v>37</v>
      </c>
      <c r="C3" s="182" t="s">
        <v>141</v>
      </c>
      <c r="D3" s="183"/>
      <c r="E3" s="182" t="s">
        <v>142</v>
      </c>
      <c r="F3" s="183"/>
      <c r="G3" s="241" t="s">
        <v>143</v>
      </c>
      <c r="H3" s="242"/>
      <c r="I3" s="243" t="s">
        <v>144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146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95</v>
      </c>
      <c r="B5" s="203" t="s">
        <v>94</v>
      </c>
      <c r="C5" s="207" t="s">
        <v>17</v>
      </c>
      <c r="D5" s="208"/>
      <c r="E5" s="209" t="s">
        <v>11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12</v>
      </c>
      <c r="P5" s="215"/>
      <c r="Q5" s="215"/>
      <c r="R5" s="215"/>
      <c r="S5" s="215"/>
      <c r="T5" s="215"/>
      <c r="U5" s="215"/>
      <c r="V5" s="215"/>
      <c r="W5" s="216"/>
      <c r="X5" s="217" t="s">
        <v>13</v>
      </c>
      <c r="Y5" s="218"/>
      <c r="Z5" s="218"/>
      <c r="AA5" s="219"/>
      <c r="AB5" s="220" t="s">
        <v>14</v>
      </c>
      <c r="AC5" s="221"/>
      <c r="AD5" s="222"/>
      <c r="AE5" s="223" t="s">
        <v>15</v>
      </c>
      <c r="AF5" s="224"/>
      <c r="AG5" s="224"/>
      <c r="AH5" s="224"/>
      <c r="AI5" s="225"/>
      <c r="AJ5" s="200" t="s">
        <v>16</v>
      </c>
      <c r="AK5" s="201"/>
      <c r="AL5" s="202"/>
      <c r="AN5" s="172" t="s">
        <v>98</v>
      </c>
      <c r="AO5" s="170" t="s">
        <v>99</v>
      </c>
      <c r="AP5" s="170" t="s">
        <v>100</v>
      </c>
      <c r="AQ5" s="165" t="s">
        <v>101</v>
      </c>
      <c r="AR5" s="165" t="s">
        <v>96</v>
      </c>
      <c r="AS5" s="165" t="s">
        <v>97</v>
      </c>
      <c r="AT5" s="165" t="s">
        <v>91</v>
      </c>
      <c r="AU5" s="165" t="s">
        <v>102</v>
      </c>
      <c r="AV5" s="165" t="s">
        <v>145</v>
      </c>
      <c r="AW5" s="168" t="s">
        <v>92</v>
      </c>
    </row>
    <row r="6" spans="1:88" ht="80.25" customHeight="1" thickBot="1">
      <c r="A6" s="206"/>
      <c r="B6" s="204"/>
      <c r="C6" s="131" t="s">
        <v>82</v>
      </c>
      <c r="D6" s="132" t="s">
        <v>31</v>
      </c>
      <c r="E6" s="133" t="s">
        <v>32</v>
      </c>
      <c r="F6" s="134" t="s">
        <v>147</v>
      </c>
      <c r="G6" s="135" t="s">
        <v>6</v>
      </c>
      <c r="H6" s="136" t="s">
        <v>18</v>
      </c>
      <c r="I6" s="135" t="s">
        <v>7</v>
      </c>
      <c r="J6" s="134" t="s">
        <v>8</v>
      </c>
      <c r="K6" s="135" t="s">
        <v>35</v>
      </c>
      <c r="L6" s="134" t="s">
        <v>36</v>
      </c>
      <c r="M6" s="137" t="s">
        <v>9</v>
      </c>
      <c r="N6" s="138" t="s">
        <v>10</v>
      </c>
      <c r="O6" s="139" t="s">
        <v>39</v>
      </c>
      <c r="P6" s="140" t="s">
        <v>40</v>
      </c>
      <c r="Q6" s="141" t="s">
        <v>41</v>
      </c>
      <c r="R6" s="140" t="s">
        <v>42</v>
      </c>
      <c r="S6" s="142" t="s">
        <v>43</v>
      </c>
      <c r="T6" s="141" t="s">
        <v>44</v>
      </c>
      <c r="U6" s="143" t="s">
        <v>45</v>
      </c>
      <c r="V6" s="140" t="s">
        <v>46</v>
      </c>
      <c r="W6" s="144" t="s">
        <v>47</v>
      </c>
      <c r="X6" s="145" t="s">
        <v>19</v>
      </c>
      <c r="Y6" s="146" t="s">
        <v>21</v>
      </c>
      <c r="Z6" s="147" t="s">
        <v>22</v>
      </c>
      <c r="AA6" s="148" t="s">
        <v>20</v>
      </c>
      <c r="AB6" s="149" t="s">
        <v>23</v>
      </c>
      <c r="AC6" s="150" t="s">
        <v>24</v>
      </c>
      <c r="AD6" s="151" t="s">
        <v>25</v>
      </c>
      <c r="AE6" s="152" t="s">
        <v>29</v>
      </c>
      <c r="AF6" s="153" t="s">
        <v>26</v>
      </c>
      <c r="AG6" s="153" t="s">
        <v>27</v>
      </c>
      <c r="AH6" s="153" t="s">
        <v>28</v>
      </c>
      <c r="AI6" s="154" t="s">
        <v>30</v>
      </c>
      <c r="AJ6" s="155" t="s">
        <v>60</v>
      </c>
      <c r="AK6" s="156" t="s">
        <v>61</v>
      </c>
      <c r="AL6" s="157" t="s">
        <v>62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v>1</v>
      </c>
      <c r="B7" s="31" t="s">
        <v>103</v>
      </c>
      <c r="C7" s="24">
        <v>1</v>
      </c>
      <c r="D7" s="16"/>
      <c r="E7" s="24"/>
      <c r="F7" s="39">
        <v>1</v>
      </c>
      <c r="G7" s="32"/>
      <c r="H7" s="38">
        <v>1</v>
      </c>
      <c r="I7" s="32">
        <v>1</v>
      </c>
      <c r="J7" s="39">
        <v>1</v>
      </c>
      <c r="K7" s="32">
        <v>1</v>
      </c>
      <c r="L7" s="39"/>
      <c r="M7" s="32"/>
      <c r="N7" s="16"/>
      <c r="O7" s="42"/>
      <c r="P7" s="48"/>
      <c r="Q7" s="38"/>
      <c r="R7" s="48">
        <v>1</v>
      </c>
      <c r="S7" s="50">
        <v>1</v>
      </c>
      <c r="T7" s="38">
        <v>1</v>
      </c>
      <c r="U7" s="48">
        <v>1</v>
      </c>
      <c r="V7" s="50"/>
      <c r="W7" s="16"/>
      <c r="X7" s="38"/>
      <c r="Y7" s="32">
        <v>1</v>
      </c>
      <c r="Z7" s="50">
        <v>1</v>
      </c>
      <c r="AA7" s="17">
        <v>1</v>
      </c>
      <c r="AB7" s="24"/>
      <c r="AC7" s="50">
        <v>1</v>
      </c>
      <c r="AD7" s="17">
        <v>1</v>
      </c>
      <c r="AE7" s="24"/>
      <c r="AF7" s="50">
        <v>1</v>
      </c>
      <c r="AG7" s="50"/>
      <c r="AH7" s="50"/>
      <c r="AI7" s="53"/>
      <c r="AJ7" s="24"/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104</v>
      </c>
      <c r="C8" s="24"/>
      <c r="D8" s="16">
        <v>1</v>
      </c>
      <c r="E8" s="24"/>
      <c r="F8" s="39">
        <v>1</v>
      </c>
      <c r="G8" s="32"/>
      <c r="H8" s="38">
        <v>1</v>
      </c>
      <c r="I8" s="32">
        <v>1</v>
      </c>
      <c r="J8" s="39">
        <v>1</v>
      </c>
      <c r="K8" s="32">
        <v>1</v>
      </c>
      <c r="L8" s="39">
        <v>1</v>
      </c>
      <c r="M8" s="32">
        <v>1</v>
      </c>
      <c r="N8" s="16">
        <v>1</v>
      </c>
      <c r="O8" s="42"/>
      <c r="P8" s="48"/>
      <c r="Q8" s="38"/>
      <c r="R8" s="48"/>
      <c r="S8" s="50"/>
      <c r="T8" s="38"/>
      <c r="U8" s="48">
        <v>1</v>
      </c>
      <c r="V8" s="50">
        <v>1</v>
      </c>
      <c r="W8" s="16">
        <v>1</v>
      </c>
      <c r="X8" s="38"/>
      <c r="Y8" s="32"/>
      <c r="Z8" s="50">
        <v>1</v>
      </c>
      <c r="AA8" s="17">
        <v>1</v>
      </c>
      <c r="AB8" s="24">
        <v>1</v>
      </c>
      <c r="AC8" s="50"/>
      <c r="AD8" s="17"/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105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>
        <v>1</v>
      </c>
      <c r="J9" s="39">
        <v>1</v>
      </c>
      <c r="K9" s="32">
        <v>1</v>
      </c>
      <c r="L9" s="39">
        <v>1</v>
      </c>
      <c r="M9" s="32">
        <v>1</v>
      </c>
      <c r="N9" s="16">
        <v>1</v>
      </c>
      <c r="O9" s="42"/>
      <c r="P9" s="48"/>
      <c r="Q9" s="38"/>
      <c r="R9" s="48"/>
      <c r="S9" s="50"/>
      <c r="T9" s="38"/>
      <c r="U9" s="48">
        <v>1</v>
      </c>
      <c r="V9" s="50"/>
      <c r="W9" s="16"/>
      <c r="X9" s="38"/>
      <c r="Y9" s="32"/>
      <c r="Z9" s="50"/>
      <c r="AA9" s="17">
        <v>1</v>
      </c>
      <c r="AB9" s="24">
        <v>1</v>
      </c>
      <c r="AC9" s="50"/>
      <c r="AD9" s="17"/>
      <c r="AE9" s="24"/>
      <c r="AF9" s="50">
        <v>1</v>
      </c>
      <c r="AG9" s="50"/>
      <c r="AH9" s="50"/>
      <c r="AI9" s="53"/>
      <c r="AJ9" s="24"/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106</v>
      </c>
      <c r="C10" s="24">
        <v>1</v>
      </c>
      <c r="D10" s="16">
        <v>1</v>
      </c>
      <c r="E10" s="24"/>
      <c r="F10" s="39">
        <v>1</v>
      </c>
      <c r="G10" s="32">
        <v>1</v>
      </c>
      <c r="H10" s="38">
        <v>1</v>
      </c>
      <c r="I10" s="32"/>
      <c r="J10" s="39">
        <v>1</v>
      </c>
      <c r="K10" s="32">
        <v>1</v>
      </c>
      <c r="L10" s="39">
        <v>1</v>
      </c>
      <c r="M10" s="32"/>
      <c r="N10" s="16"/>
      <c r="O10" s="42"/>
      <c r="P10" s="48"/>
      <c r="Q10" s="38"/>
      <c r="R10" s="48"/>
      <c r="S10" s="50">
        <v>1</v>
      </c>
      <c r="T10" s="38">
        <v>1</v>
      </c>
      <c r="U10" s="48"/>
      <c r="V10" s="50"/>
      <c r="W10" s="16"/>
      <c r="X10" s="38"/>
      <c r="Y10" s="32"/>
      <c r="Z10" s="50">
        <v>1</v>
      </c>
      <c r="AA10" s="17">
        <v>1</v>
      </c>
      <c r="AB10" s="24"/>
      <c r="AC10" s="50">
        <v>1</v>
      </c>
      <c r="AD10" s="17">
        <v>1</v>
      </c>
      <c r="AE10" s="24">
        <v>1</v>
      </c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107</v>
      </c>
      <c r="C11" s="24">
        <v>1</v>
      </c>
      <c r="D11" s="16"/>
      <c r="E11" s="24"/>
      <c r="F11" s="39">
        <v>1</v>
      </c>
      <c r="G11" s="32">
        <v>1</v>
      </c>
      <c r="H11" s="38">
        <v>1</v>
      </c>
      <c r="I11" s="32">
        <v>1</v>
      </c>
      <c r="J11" s="39">
        <v>1</v>
      </c>
      <c r="K11" s="32">
        <v>1</v>
      </c>
      <c r="L11" s="39">
        <v>1</v>
      </c>
      <c r="M11" s="32">
        <v>1</v>
      </c>
      <c r="N11" s="16">
        <v>1</v>
      </c>
      <c r="O11" s="42"/>
      <c r="P11" s="48"/>
      <c r="Q11" s="38"/>
      <c r="R11" s="48">
        <v>1</v>
      </c>
      <c r="S11" s="50">
        <v>1</v>
      </c>
      <c r="T11" s="38">
        <v>1</v>
      </c>
      <c r="U11" s="48"/>
      <c r="V11" s="50"/>
      <c r="W11" s="16"/>
      <c r="X11" s="38">
        <v>1</v>
      </c>
      <c r="Y11" s="32">
        <v>1</v>
      </c>
      <c r="Z11" s="50"/>
      <c r="AA11" s="17"/>
      <c r="AB11" s="24"/>
      <c r="AC11" s="50">
        <v>1</v>
      </c>
      <c r="AD11" s="17">
        <v>1</v>
      </c>
      <c r="AE11" s="24"/>
      <c r="AF11" s="50">
        <v>1</v>
      </c>
      <c r="AG11" s="50"/>
      <c r="AH11" s="50"/>
      <c r="AI11" s="53"/>
      <c r="AJ11" s="24"/>
      <c r="AK11" s="50">
        <v>1</v>
      </c>
      <c r="AL11" s="16"/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108</v>
      </c>
      <c r="C12" s="24">
        <v>1</v>
      </c>
      <c r="D12" s="16">
        <v>1</v>
      </c>
      <c r="E12" s="24"/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>
        <v>1</v>
      </c>
      <c r="L12" s="39">
        <v>1</v>
      </c>
      <c r="M12" s="32">
        <v>1</v>
      </c>
      <c r="N12" s="16"/>
      <c r="O12" s="42"/>
      <c r="P12" s="48"/>
      <c r="Q12" s="38"/>
      <c r="R12" s="48"/>
      <c r="S12" s="50"/>
      <c r="T12" s="38">
        <v>1</v>
      </c>
      <c r="U12" s="48">
        <v>1</v>
      </c>
      <c r="V12" s="50"/>
      <c r="W12" s="16"/>
      <c r="X12" s="38"/>
      <c r="Y12" s="32"/>
      <c r="Z12" s="50">
        <v>1</v>
      </c>
      <c r="AA12" s="17"/>
      <c r="AB12" s="24">
        <v>1</v>
      </c>
      <c r="AC12" s="50"/>
      <c r="AD12" s="17"/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109</v>
      </c>
      <c r="C13" s="24">
        <v>1</v>
      </c>
      <c r="D13" s="16"/>
      <c r="E13" s="24"/>
      <c r="F13" s="39">
        <v>1</v>
      </c>
      <c r="G13" s="32">
        <v>1</v>
      </c>
      <c r="H13" s="38">
        <v>1</v>
      </c>
      <c r="I13" s="32"/>
      <c r="J13" s="39">
        <v>1</v>
      </c>
      <c r="K13" s="32">
        <v>1</v>
      </c>
      <c r="L13" s="39">
        <v>1</v>
      </c>
      <c r="M13" s="32"/>
      <c r="N13" s="16"/>
      <c r="O13" s="42"/>
      <c r="P13" s="48"/>
      <c r="Q13" s="38">
        <v>1</v>
      </c>
      <c r="R13" s="48">
        <v>1</v>
      </c>
      <c r="S13" s="50">
        <v>1</v>
      </c>
      <c r="T13" s="38"/>
      <c r="U13" s="48"/>
      <c r="V13" s="50"/>
      <c r="W13" s="16"/>
      <c r="X13" s="38"/>
      <c r="Y13" s="32"/>
      <c r="Z13" s="50">
        <v>1</v>
      </c>
      <c r="AA13" s="17">
        <v>1</v>
      </c>
      <c r="AB13" s="24"/>
      <c r="AC13" s="50"/>
      <c r="AD13" s="17">
        <v>1</v>
      </c>
      <c r="AE13" s="24"/>
      <c r="AF13" s="50">
        <v>1</v>
      </c>
      <c r="AG13" s="50">
        <v>1</v>
      </c>
      <c r="AH13" s="50">
        <v>1</v>
      </c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110</v>
      </c>
      <c r="C14" s="24">
        <v>1</v>
      </c>
      <c r="D14" s="16"/>
      <c r="E14" s="24">
        <v>1</v>
      </c>
      <c r="F14" s="39">
        <v>1</v>
      </c>
      <c r="G14" s="32">
        <v>1</v>
      </c>
      <c r="H14" s="38">
        <v>1</v>
      </c>
      <c r="I14" s="32"/>
      <c r="J14" s="39">
        <v>1</v>
      </c>
      <c r="K14" s="32">
        <v>1</v>
      </c>
      <c r="L14" s="39">
        <v>1</v>
      </c>
      <c r="M14" s="32"/>
      <c r="N14" s="16"/>
      <c r="O14" s="42"/>
      <c r="P14" s="48"/>
      <c r="Q14" s="38"/>
      <c r="R14" s="48"/>
      <c r="S14" s="50"/>
      <c r="T14" s="38"/>
      <c r="U14" s="48"/>
      <c r="V14" s="50"/>
      <c r="W14" s="16">
        <v>1</v>
      </c>
      <c r="X14" s="38"/>
      <c r="Y14" s="32"/>
      <c r="Z14" s="50"/>
      <c r="AA14" s="17">
        <v>1</v>
      </c>
      <c r="AB14" s="24"/>
      <c r="AC14" s="50">
        <v>1</v>
      </c>
      <c r="AD14" s="17"/>
      <c r="AE14" s="24"/>
      <c r="AF14" s="50"/>
      <c r="AG14" s="50">
        <v>1</v>
      </c>
      <c r="AH14" s="50"/>
      <c r="AI14" s="53"/>
      <c r="AJ14" s="24"/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111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>
        <v>1</v>
      </c>
      <c r="J15" s="39">
        <v>1</v>
      </c>
      <c r="K15" s="32">
        <v>1</v>
      </c>
      <c r="L15" s="39"/>
      <c r="M15" s="32"/>
      <c r="N15" s="16"/>
      <c r="O15" s="42"/>
      <c r="P15" s="48"/>
      <c r="Q15" s="38"/>
      <c r="R15" s="48"/>
      <c r="S15" s="50"/>
      <c r="T15" s="38"/>
      <c r="U15" s="48"/>
      <c r="V15" s="50">
        <v>1</v>
      </c>
      <c r="W15" s="16">
        <v>1</v>
      </c>
      <c r="X15" s="38"/>
      <c r="Y15" s="32"/>
      <c r="Z15" s="50"/>
      <c r="AA15" s="17">
        <v>1</v>
      </c>
      <c r="AB15" s="24"/>
      <c r="AC15" s="50"/>
      <c r="AD15" s="17">
        <v>1</v>
      </c>
      <c r="AE15" s="24"/>
      <c r="AF15" s="50">
        <v>1</v>
      </c>
      <c r="AG15" s="50">
        <v>1</v>
      </c>
      <c r="AH15" s="50">
        <v>1</v>
      </c>
      <c r="AI15" s="53"/>
      <c r="AJ15" s="24"/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112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>
        <v>1</v>
      </c>
      <c r="J16" s="39">
        <v>1</v>
      </c>
      <c r="K16" s="32">
        <v>1</v>
      </c>
      <c r="L16" s="39">
        <v>1</v>
      </c>
      <c r="M16" s="32"/>
      <c r="N16" s="16"/>
      <c r="O16" s="42"/>
      <c r="P16" s="48"/>
      <c r="Q16" s="38"/>
      <c r="R16" s="48"/>
      <c r="S16" s="50"/>
      <c r="T16" s="38">
        <v>1</v>
      </c>
      <c r="U16" s="48">
        <v>1</v>
      </c>
      <c r="V16" s="50"/>
      <c r="W16" s="16"/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113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>
        <v>1</v>
      </c>
      <c r="S17" s="50">
        <v>1</v>
      </c>
      <c r="T17" s="38"/>
      <c r="U17" s="48"/>
      <c r="V17" s="50"/>
      <c r="W17" s="16"/>
      <c r="X17" s="38"/>
      <c r="Y17" s="32"/>
      <c r="Z17" s="50">
        <v>1</v>
      </c>
      <c r="AA17" s="17">
        <v>1</v>
      </c>
      <c r="AB17" s="24"/>
      <c r="AC17" s="50">
        <v>1</v>
      </c>
      <c r="AD17" s="17">
        <v>1</v>
      </c>
      <c r="AE17" s="24"/>
      <c r="AF17" s="50">
        <v>1</v>
      </c>
      <c r="AG17" s="50">
        <v>1</v>
      </c>
      <c r="AH17" s="50">
        <v>1</v>
      </c>
      <c r="AI17" s="53">
        <v>1</v>
      </c>
      <c r="AJ17" s="24"/>
      <c r="AK17" s="50">
        <v>1</v>
      </c>
      <c r="AL17" s="16"/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114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>
        <v>1</v>
      </c>
      <c r="T18" s="38">
        <v>1</v>
      </c>
      <c r="U18" s="48"/>
      <c r="V18" s="50"/>
      <c r="W18" s="16"/>
      <c r="X18" s="38"/>
      <c r="Y18" s="32">
        <v>1</v>
      </c>
      <c r="Z18" s="50"/>
      <c r="AA18" s="17"/>
      <c r="AB18" s="24"/>
      <c r="AC18" s="50">
        <v>1</v>
      </c>
      <c r="AD18" s="17">
        <v>1</v>
      </c>
      <c r="AE18" s="24"/>
      <c r="AF18" s="50">
        <v>1</v>
      </c>
      <c r="AG18" s="50">
        <v>1</v>
      </c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115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>
        <v>1</v>
      </c>
      <c r="R19" s="48">
        <v>1</v>
      </c>
      <c r="S19" s="50">
        <v>1</v>
      </c>
      <c r="T19" s="38"/>
      <c r="U19" s="48"/>
      <c r="V19" s="50"/>
      <c r="W19" s="16"/>
      <c r="X19" s="38"/>
      <c r="Y19" s="32">
        <v>1</v>
      </c>
      <c r="Z19" s="50"/>
      <c r="AA19" s="17"/>
      <c r="AB19" s="24"/>
      <c r="AC19" s="50">
        <v>1</v>
      </c>
      <c r="AD19" s="17">
        <v>1</v>
      </c>
      <c r="AE19" s="24"/>
      <c r="AF19" s="50">
        <v>1</v>
      </c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116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>
        <v>1</v>
      </c>
      <c r="R20" s="48">
        <v>1</v>
      </c>
      <c r="S20" s="50"/>
      <c r="T20" s="38"/>
      <c r="U20" s="48"/>
      <c r="V20" s="50"/>
      <c r="W20" s="16"/>
      <c r="X20" s="38"/>
      <c r="Y20" s="32">
        <v>1</v>
      </c>
      <c r="Z20" s="50">
        <v>1</v>
      </c>
      <c r="AA20" s="17">
        <v>1</v>
      </c>
      <c r="AB20" s="24"/>
      <c r="AC20" s="50">
        <v>1</v>
      </c>
      <c r="AD20" s="17"/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117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>
        <v>1</v>
      </c>
      <c r="S21" s="50">
        <v>1</v>
      </c>
      <c r="T21" s="38">
        <v>1</v>
      </c>
      <c r="U21" s="48"/>
      <c r="V21" s="50"/>
      <c r="W21" s="16"/>
      <c r="X21" s="38"/>
      <c r="Y21" s="32">
        <v>1</v>
      </c>
      <c r="Z21" s="50">
        <v>1</v>
      </c>
      <c r="AA21" s="17">
        <v>1</v>
      </c>
      <c r="AB21" s="24"/>
      <c r="AC21" s="50">
        <v>1</v>
      </c>
      <c r="AD21" s="17">
        <v>1</v>
      </c>
      <c r="AE21" s="24"/>
      <c r="AF21" s="50">
        <v>1</v>
      </c>
      <c r="AG21" s="50">
        <v>1</v>
      </c>
      <c r="AH21" s="50"/>
      <c r="AI21" s="53"/>
      <c r="AJ21" s="24"/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118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/>
      <c r="W22" s="16"/>
      <c r="X22" s="38"/>
      <c r="Y22" s="32"/>
      <c r="Z22" s="50"/>
      <c r="AA22" s="17">
        <v>1</v>
      </c>
      <c r="AB22" s="24">
        <v>1</v>
      </c>
      <c r="AC22" s="50">
        <v>1</v>
      </c>
      <c r="AD22" s="17"/>
      <c r="AE22" s="24"/>
      <c r="AF22" s="50">
        <v>1</v>
      </c>
      <c r="AG22" s="50">
        <v>1</v>
      </c>
      <c r="AH22" s="50"/>
      <c r="AI22" s="53"/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119</v>
      </c>
      <c r="C23" s="24">
        <v>1</v>
      </c>
      <c r="D23" s="16"/>
      <c r="E23" s="24">
        <v>1</v>
      </c>
      <c r="F23" s="39">
        <v>1</v>
      </c>
      <c r="G23" s="32">
        <v>1</v>
      </c>
      <c r="H23" s="38">
        <v>1</v>
      </c>
      <c r="I23" s="32"/>
      <c r="J23" s="39">
        <v>1</v>
      </c>
      <c r="K23" s="32">
        <v>1</v>
      </c>
      <c r="L23" s="39">
        <v>1</v>
      </c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/>
      <c r="V23" s="50"/>
      <c r="W23" s="16"/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>
        <v>1</v>
      </c>
      <c r="AH23" s="50">
        <v>1</v>
      </c>
      <c r="AI23" s="53"/>
      <c r="AJ23" s="24"/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120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>
        <v>1</v>
      </c>
      <c r="S24" s="50">
        <v>1</v>
      </c>
      <c r="T24" s="38">
        <v>1</v>
      </c>
      <c r="U24" s="48"/>
      <c r="V24" s="50"/>
      <c r="W24" s="16"/>
      <c r="X24" s="38"/>
      <c r="Y24" s="32"/>
      <c r="Z24" s="50">
        <v>1</v>
      </c>
      <c r="AA24" s="17">
        <v>1</v>
      </c>
      <c r="AB24" s="24"/>
      <c r="AC24" s="50">
        <v>1</v>
      </c>
      <c r="AD24" s="17"/>
      <c r="AE24" s="24"/>
      <c r="AF24" s="50"/>
      <c r="AG24" s="50">
        <v>1</v>
      </c>
      <c r="AH24" s="50">
        <v>1</v>
      </c>
      <c r="AI24" s="53"/>
      <c r="AJ24" s="24"/>
      <c r="AK24" s="50">
        <v>1</v>
      </c>
      <c r="AL24" s="16">
        <v>1</v>
      </c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121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/>
      <c r="T25" s="38">
        <v>1</v>
      </c>
      <c r="U25" s="48">
        <v>1</v>
      </c>
      <c r="V25" s="50">
        <v>1</v>
      </c>
      <c r="W25" s="16">
        <v>1</v>
      </c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/>
      <c r="AG25" s="50">
        <v>1</v>
      </c>
      <c r="AH25" s="50">
        <v>1</v>
      </c>
      <c r="AI25" s="53"/>
      <c r="AJ25" s="24"/>
      <c r="AK25" s="50">
        <v>1</v>
      </c>
      <c r="AL25" s="16"/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122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/>
      <c r="T26" s="38">
        <v>1</v>
      </c>
      <c r="U26" s="48">
        <v>1</v>
      </c>
      <c r="V26" s="50">
        <v>1</v>
      </c>
      <c r="W26" s="16">
        <v>1</v>
      </c>
      <c r="X26" s="38"/>
      <c r="Y26" s="32"/>
      <c r="Z26" s="50"/>
      <c r="AA26" s="17">
        <v>1</v>
      </c>
      <c r="AB26" s="24"/>
      <c r="AC26" s="50"/>
      <c r="AD26" s="17">
        <v>1</v>
      </c>
      <c r="AE26" s="24"/>
      <c r="AF26" s="50"/>
      <c r="AG26" s="50">
        <v>1</v>
      </c>
      <c r="AH26" s="50">
        <v>1</v>
      </c>
      <c r="AI26" s="53"/>
      <c r="AJ26" s="24"/>
      <c r="AK26" s="50">
        <v>1</v>
      </c>
      <c r="AL26" s="16"/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123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>
        <v>1</v>
      </c>
      <c r="U27" s="48">
        <v>1</v>
      </c>
      <c r="V27" s="50">
        <v>1</v>
      </c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124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/>
      <c r="W28" s="16"/>
      <c r="X28" s="38"/>
      <c r="Y28" s="32">
        <v>1</v>
      </c>
      <c r="Z28" s="50">
        <v>1</v>
      </c>
      <c r="AA28" s="17">
        <v>1</v>
      </c>
      <c r="AB28" s="24"/>
      <c r="AC28" s="50">
        <v>1</v>
      </c>
      <c r="AD28" s="17">
        <v>1</v>
      </c>
      <c r="AE28" s="24"/>
      <c r="AF28" s="50">
        <v>1</v>
      </c>
      <c r="AG28" s="50"/>
      <c r="AH28" s="50"/>
      <c r="AI28" s="53"/>
      <c r="AJ28" s="24"/>
      <c r="AK28" s="50">
        <v>1</v>
      </c>
      <c r="AL28" s="16"/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125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>
        <v>1</v>
      </c>
      <c r="J29" s="39">
        <v>1</v>
      </c>
      <c r="K29" s="32">
        <v>1</v>
      </c>
      <c r="L29" s="39">
        <v>1</v>
      </c>
      <c r="M29" s="32">
        <v>1</v>
      </c>
      <c r="N29" s="16">
        <v>1</v>
      </c>
      <c r="O29" s="42"/>
      <c r="P29" s="48"/>
      <c r="Q29" s="38"/>
      <c r="R29" s="48"/>
      <c r="S29" s="50"/>
      <c r="T29" s="38"/>
      <c r="U29" s="48"/>
      <c r="V29" s="50">
        <v>1</v>
      </c>
      <c r="W29" s="16">
        <v>1</v>
      </c>
      <c r="X29" s="38"/>
      <c r="Y29" s="32"/>
      <c r="Z29" s="50"/>
      <c r="AA29" s="17">
        <v>1</v>
      </c>
      <c r="AB29" s="24">
        <v>1</v>
      </c>
      <c r="AC29" s="50"/>
      <c r="AD29" s="17"/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126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>
        <v>1</v>
      </c>
      <c r="J30" s="39">
        <v>1</v>
      </c>
      <c r="K30" s="32">
        <v>1</v>
      </c>
      <c r="L30" s="39">
        <v>1</v>
      </c>
      <c r="M30" s="32"/>
      <c r="N30" s="16"/>
      <c r="O30" s="42"/>
      <c r="P30" s="48"/>
      <c r="Q30" s="38"/>
      <c r="R30" s="48"/>
      <c r="S30" s="50"/>
      <c r="T30" s="38"/>
      <c r="U30" s="48"/>
      <c r="V30" s="50">
        <v>1</v>
      </c>
      <c r="W30" s="16">
        <v>1</v>
      </c>
      <c r="X30" s="38"/>
      <c r="Y30" s="32"/>
      <c r="Z30" s="50">
        <v>1</v>
      </c>
      <c r="AA30" s="17">
        <v>1</v>
      </c>
      <c r="AB30" s="24"/>
      <c r="AC30" s="50">
        <v>1</v>
      </c>
      <c r="AD30" s="17">
        <v>1</v>
      </c>
      <c r="AE30" s="24"/>
      <c r="AF30" s="50">
        <v>1</v>
      </c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127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>
        <v>1</v>
      </c>
      <c r="W31" s="16">
        <v>1</v>
      </c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>
        <v>1</v>
      </c>
      <c r="AG31" s="50">
        <v>1</v>
      </c>
      <c r="AH31" s="50"/>
      <c r="AI31" s="53"/>
      <c r="AJ31" s="24"/>
      <c r="AK31" s="50">
        <v>1</v>
      </c>
      <c r="AL31" s="16">
        <v>1</v>
      </c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128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>
        <v>1</v>
      </c>
      <c r="W32" s="16">
        <v>1</v>
      </c>
      <c r="X32" s="38"/>
      <c r="Y32" s="32"/>
      <c r="Z32" s="50"/>
      <c r="AA32" s="17">
        <v>1</v>
      </c>
      <c r="AB32" s="24">
        <v>1</v>
      </c>
      <c r="AC32" s="50"/>
      <c r="AD32" s="17"/>
      <c r="AE32" s="24">
        <v>1</v>
      </c>
      <c r="AF32" s="50">
        <v>1</v>
      </c>
      <c r="AG32" s="50"/>
      <c r="AH32" s="50"/>
      <c r="AI32" s="53"/>
      <c r="AJ32" s="24"/>
      <c r="AK32" s="50"/>
      <c r="AL32" s="16">
        <v>1</v>
      </c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129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>
        <v>1</v>
      </c>
      <c r="R33" s="48">
        <v>1</v>
      </c>
      <c r="S33" s="50">
        <v>1</v>
      </c>
      <c r="T33" s="38"/>
      <c r="U33" s="48"/>
      <c r="V33" s="50"/>
      <c r="W33" s="16"/>
      <c r="X33" s="38"/>
      <c r="Y33" s="32"/>
      <c r="Z33" s="50"/>
      <c r="AA33" s="17">
        <v>1</v>
      </c>
      <c r="AB33" s="24"/>
      <c r="AC33" s="50"/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130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>
        <v>1</v>
      </c>
      <c r="P34" s="48">
        <v>1</v>
      </c>
      <c r="Q34" s="38"/>
      <c r="R34" s="48"/>
      <c r="S34" s="50"/>
      <c r="T34" s="38"/>
      <c r="U34" s="48"/>
      <c r="V34" s="50"/>
      <c r="W34" s="16"/>
      <c r="X34" s="38"/>
      <c r="Y34" s="32"/>
      <c r="Z34" s="50">
        <v>1</v>
      </c>
      <c r="AA34" s="17"/>
      <c r="AB34" s="24"/>
      <c r="AC34" s="50"/>
      <c r="AD34" s="17">
        <v>1</v>
      </c>
      <c r="AE34" s="24"/>
      <c r="AF34" s="50">
        <v>1</v>
      </c>
      <c r="AG34" s="50">
        <v>1</v>
      </c>
      <c r="AH34" s="50">
        <v>1</v>
      </c>
      <c r="AI34" s="53">
        <v>1</v>
      </c>
      <c r="AJ34" s="24"/>
      <c r="AK34" s="50">
        <v>1</v>
      </c>
      <c r="AL34" s="16"/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131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>
        <v>1</v>
      </c>
      <c r="J35" s="39">
        <v>1</v>
      </c>
      <c r="K35" s="32">
        <v>1</v>
      </c>
      <c r="L35" s="39">
        <v>1</v>
      </c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>
        <v>1</v>
      </c>
      <c r="V35" s="50">
        <v>1</v>
      </c>
      <c r="W35" s="16">
        <v>1</v>
      </c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/>
      <c r="AG35" s="50">
        <v>1</v>
      </c>
      <c r="AH35" s="50">
        <v>1</v>
      </c>
      <c r="AI35" s="53"/>
      <c r="AJ35" s="24"/>
      <c r="AK35" s="50">
        <v>1</v>
      </c>
      <c r="AL35" s="16"/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132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>
        <v>1</v>
      </c>
      <c r="U36" s="48">
        <v>1</v>
      </c>
      <c r="V36" s="50">
        <v>1</v>
      </c>
      <c r="W36" s="16">
        <v>1</v>
      </c>
      <c r="X36" s="38"/>
      <c r="Y36" s="32"/>
      <c r="Z36" s="50"/>
      <c r="AA36" s="17">
        <v>1</v>
      </c>
      <c r="AB36" s="24">
        <v>1</v>
      </c>
      <c r="AC36" s="50"/>
      <c r="AD36" s="17"/>
      <c r="AE36" s="24"/>
      <c r="AF36" s="50">
        <v>1</v>
      </c>
      <c r="AG36" s="50"/>
      <c r="AH36" s="50"/>
      <c r="AI36" s="53"/>
      <c r="AJ36" s="24"/>
      <c r="AK36" s="50">
        <v>1</v>
      </c>
      <c r="AL36" s="16"/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133</v>
      </c>
      <c r="C37" s="24">
        <v>1</v>
      </c>
      <c r="D37" s="16"/>
      <c r="E37" s="24"/>
      <c r="F37" s="39">
        <v>1</v>
      </c>
      <c r="G37" s="32">
        <v>1</v>
      </c>
      <c r="H37" s="38">
        <v>1</v>
      </c>
      <c r="I37" s="32">
        <v>1</v>
      </c>
      <c r="J37" s="39">
        <v>1</v>
      </c>
      <c r="K37" s="32">
        <v>1</v>
      </c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>
        <v>1</v>
      </c>
      <c r="W37" s="16">
        <v>1</v>
      </c>
      <c r="X37" s="38"/>
      <c r="Y37" s="32"/>
      <c r="Z37" s="50"/>
      <c r="AA37" s="17">
        <v>1</v>
      </c>
      <c r="AB37" s="24"/>
      <c r="AC37" s="50">
        <v>1</v>
      </c>
      <c r="AD37" s="17">
        <v>1</v>
      </c>
      <c r="AE37" s="24"/>
      <c r="AF37" s="50">
        <v>1</v>
      </c>
      <c r="AG37" s="50">
        <v>1</v>
      </c>
      <c r="AH37" s="50"/>
      <c r="AI37" s="53"/>
      <c r="AJ37" s="24"/>
      <c r="AK37" s="50">
        <v>1</v>
      </c>
      <c r="AL37" s="16"/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134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/>
      <c r="J38" s="39">
        <v>1</v>
      </c>
      <c r="K38" s="32">
        <v>1</v>
      </c>
      <c r="L38" s="39">
        <v>1</v>
      </c>
      <c r="M38" s="32"/>
      <c r="N38" s="16"/>
      <c r="O38" s="42"/>
      <c r="P38" s="48"/>
      <c r="Q38" s="38"/>
      <c r="R38" s="48"/>
      <c r="S38" s="50"/>
      <c r="T38" s="38">
        <v>1</v>
      </c>
      <c r="U38" s="48">
        <v>1</v>
      </c>
      <c r="V38" s="50">
        <v>1</v>
      </c>
      <c r="W38" s="16">
        <v>1</v>
      </c>
      <c r="X38" s="38"/>
      <c r="Y38" s="32"/>
      <c r="Z38" s="50"/>
      <c r="AA38" s="17">
        <v>1</v>
      </c>
      <c r="AB38" s="24"/>
      <c r="AC38" s="50"/>
      <c r="AD38" s="17">
        <v>1</v>
      </c>
      <c r="AE38" s="24"/>
      <c r="AF38" s="50">
        <v>1</v>
      </c>
      <c r="AG38" s="50">
        <v>1</v>
      </c>
      <c r="AH38" s="50"/>
      <c r="AI38" s="53"/>
      <c r="AJ38" s="24"/>
      <c r="AK38" s="50">
        <v>1</v>
      </c>
      <c r="AL38" s="16"/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135</v>
      </c>
      <c r="C39" s="24">
        <v>1</v>
      </c>
      <c r="D39" s="16"/>
      <c r="E39" s="24">
        <v>1</v>
      </c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>
        <v>1</v>
      </c>
      <c r="U39" s="48">
        <v>1</v>
      </c>
      <c r="V39" s="50"/>
      <c r="W39" s="16"/>
      <c r="X39" s="38"/>
      <c r="Y39" s="32"/>
      <c r="Z39" s="50"/>
      <c r="AA39" s="17">
        <v>1</v>
      </c>
      <c r="AB39" s="24"/>
      <c r="AC39" s="50"/>
      <c r="AD39" s="17">
        <v>1</v>
      </c>
      <c r="AE39" s="24"/>
      <c r="AF39" s="50"/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136</v>
      </c>
      <c r="C40" s="24">
        <v>1</v>
      </c>
      <c r="D40" s="16"/>
      <c r="E40" s="24">
        <v>1</v>
      </c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>
        <v>1</v>
      </c>
      <c r="T40" s="38">
        <v>1</v>
      </c>
      <c r="U40" s="48">
        <v>1</v>
      </c>
      <c r="V40" s="50">
        <v>1</v>
      </c>
      <c r="W40" s="16"/>
      <c r="X40" s="38"/>
      <c r="Y40" s="32"/>
      <c r="Z40" s="50"/>
      <c r="AA40" s="17">
        <v>1</v>
      </c>
      <c r="AB40" s="24"/>
      <c r="AC40" s="50"/>
      <c r="AD40" s="17">
        <v>1</v>
      </c>
      <c r="AE40" s="24"/>
      <c r="AF40" s="50">
        <v>1</v>
      </c>
      <c r="AG40" s="50">
        <v>1</v>
      </c>
      <c r="AH40" s="50"/>
      <c r="AI40" s="53"/>
      <c r="AJ40" s="24"/>
      <c r="AK40" s="50">
        <v>1</v>
      </c>
      <c r="AL40" s="16"/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137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>
        <v>1</v>
      </c>
      <c r="T41" s="38">
        <v>1</v>
      </c>
      <c r="U41" s="48"/>
      <c r="V41" s="50"/>
      <c r="W41" s="16"/>
      <c r="X41" s="38"/>
      <c r="Y41" s="32"/>
      <c r="Z41" s="50"/>
      <c r="AA41" s="17">
        <v>1</v>
      </c>
      <c r="AB41" s="24"/>
      <c r="AC41" s="50"/>
      <c r="AD41" s="17">
        <v>1</v>
      </c>
      <c r="AE41" s="24"/>
      <c r="AF41" s="50">
        <v>1</v>
      </c>
      <c r="AG41" s="50">
        <v>1</v>
      </c>
      <c r="AH41" s="50"/>
      <c r="AI41" s="53"/>
      <c r="AJ41" s="24"/>
      <c r="AK41" s="50">
        <v>1</v>
      </c>
      <c r="AL41" s="16"/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138</v>
      </c>
      <c r="C42" s="24">
        <v>1</v>
      </c>
      <c r="D42" s="16"/>
      <c r="E42" s="24"/>
      <c r="F42" s="39">
        <v>1</v>
      </c>
      <c r="G42" s="32">
        <v>1</v>
      </c>
      <c r="H42" s="38">
        <v>1</v>
      </c>
      <c r="I42" s="32"/>
      <c r="J42" s="39">
        <v>1</v>
      </c>
      <c r="K42" s="32">
        <v>1</v>
      </c>
      <c r="L42" s="39">
        <v>1</v>
      </c>
      <c r="M42" s="32"/>
      <c r="N42" s="16"/>
      <c r="O42" s="42"/>
      <c r="P42" s="48"/>
      <c r="Q42" s="38"/>
      <c r="R42" s="48"/>
      <c r="S42" s="50"/>
      <c r="T42" s="38"/>
      <c r="U42" s="48"/>
      <c r="V42" s="50">
        <v>1</v>
      </c>
      <c r="W42" s="16">
        <v>1</v>
      </c>
      <c r="X42" s="38"/>
      <c r="Y42" s="32"/>
      <c r="Z42" s="50"/>
      <c r="AA42" s="17">
        <v>1</v>
      </c>
      <c r="AB42" s="24"/>
      <c r="AC42" s="50">
        <v>1</v>
      </c>
      <c r="AD42" s="17">
        <v>1</v>
      </c>
      <c r="AE42" s="24"/>
      <c r="AF42" s="50">
        <v>1</v>
      </c>
      <c r="AG42" s="50"/>
      <c r="AH42" s="50"/>
      <c r="AI42" s="53"/>
      <c r="AJ42" s="24"/>
      <c r="AK42" s="50">
        <v>1</v>
      </c>
      <c r="AL42" s="16"/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139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>
        <v>1</v>
      </c>
      <c r="T43" s="38">
        <v>1</v>
      </c>
      <c r="U43" s="48">
        <v>1</v>
      </c>
      <c r="V43" s="50">
        <v>1</v>
      </c>
      <c r="W43" s="16">
        <v>1</v>
      </c>
      <c r="X43" s="38"/>
      <c r="Y43" s="32"/>
      <c r="Z43" s="50"/>
      <c r="AA43" s="17">
        <v>1</v>
      </c>
      <c r="AB43" s="24"/>
      <c r="AC43" s="50">
        <v>1</v>
      </c>
      <c r="AD43" s="17">
        <v>1</v>
      </c>
      <c r="AE43" s="24"/>
      <c r="AF43" s="50">
        <v>1</v>
      </c>
      <c r="AG43" s="50"/>
      <c r="AH43" s="50"/>
      <c r="AI43" s="53"/>
      <c r="AJ43" s="24"/>
      <c r="AK43" s="50">
        <v>1</v>
      </c>
      <c r="AL43" s="16"/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f t="shared" ref="A44:A71" si="17">IF(B44&gt;0,(ROW(A44)-6),0)</f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6"/>
        <v>N/A</v>
      </c>
      <c r="AO44" s="18" t="str">
        <f t="shared" si="9"/>
        <v>N</v>
      </c>
      <c r="AP44" s="18" t="str">
        <f t="shared" si="10"/>
        <v>N</v>
      </c>
      <c r="AQ44" s="18" t="str">
        <f t="shared" si="11"/>
        <v>N</v>
      </c>
      <c r="AR44" s="18" t="str">
        <f t="shared" si="4"/>
        <v>N</v>
      </c>
      <c r="AS44" s="18" t="str">
        <f t="shared" si="12"/>
        <v>N</v>
      </c>
      <c r="AT44" s="18" t="str">
        <f t="shared" si="13"/>
        <v>N</v>
      </c>
      <c r="AU44" s="18" t="str">
        <f t="shared" si="14"/>
        <v>N</v>
      </c>
      <c r="AV44" s="22" t="str">
        <f t="shared" si="7"/>
        <v>N</v>
      </c>
      <c r="AW44" s="23" t="str">
        <f t="shared" si="15"/>
        <v>N</v>
      </c>
    </row>
    <row r="45" spans="1:49" ht="15">
      <c r="A45" s="58">
        <f t="shared" si="17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6"/>
        <v>N/A</v>
      </c>
      <c r="AO45" s="18" t="str">
        <f t="shared" si="9"/>
        <v>N</v>
      </c>
      <c r="AP45" s="18" t="str">
        <f t="shared" si="10"/>
        <v>N</v>
      </c>
      <c r="AQ45" s="18" t="str">
        <f t="shared" si="11"/>
        <v>N</v>
      </c>
      <c r="AR45" s="18" t="str">
        <f t="shared" si="4"/>
        <v>N</v>
      </c>
      <c r="AS45" s="18" t="str">
        <f t="shared" si="12"/>
        <v>N</v>
      </c>
      <c r="AT45" s="18" t="str">
        <f t="shared" si="13"/>
        <v>N</v>
      </c>
      <c r="AU45" s="18" t="str">
        <f t="shared" si="14"/>
        <v>N</v>
      </c>
      <c r="AV45" s="22" t="str">
        <f t="shared" si="7"/>
        <v>N</v>
      </c>
      <c r="AW45" s="23" t="str">
        <f t="shared" si="15"/>
        <v>N</v>
      </c>
    </row>
    <row r="46" spans="1:49" ht="15">
      <c r="A46" s="58">
        <f t="shared" si="17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6"/>
        <v>N/A</v>
      </c>
      <c r="AO46" s="18" t="str">
        <f t="shared" si="9"/>
        <v>N</v>
      </c>
      <c r="AP46" s="18" t="str">
        <f t="shared" si="10"/>
        <v>N</v>
      </c>
      <c r="AQ46" s="18" t="str">
        <f t="shared" si="11"/>
        <v>N</v>
      </c>
      <c r="AR46" s="18" t="str">
        <f t="shared" si="4"/>
        <v>N</v>
      </c>
      <c r="AS46" s="18" t="str">
        <f t="shared" si="12"/>
        <v>N</v>
      </c>
      <c r="AT46" s="18" t="str">
        <f t="shared" si="13"/>
        <v>N</v>
      </c>
      <c r="AU46" s="18" t="str">
        <f t="shared" si="14"/>
        <v>N</v>
      </c>
      <c r="AV46" s="22" t="str">
        <f t="shared" si="7"/>
        <v>N</v>
      </c>
      <c r="AW46" s="23" t="str">
        <f t="shared" si="15"/>
        <v>N</v>
      </c>
    </row>
    <row r="47" spans="1:49" ht="15">
      <c r="A47" s="58">
        <f t="shared" si="17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6"/>
        <v>N/A</v>
      </c>
      <c r="AO47" s="18" t="str">
        <f t="shared" si="9"/>
        <v>N</v>
      </c>
      <c r="AP47" s="18" t="str">
        <f t="shared" si="10"/>
        <v>N</v>
      </c>
      <c r="AQ47" s="18" t="str">
        <f t="shared" si="11"/>
        <v>N</v>
      </c>
      <c r="AR47" s="18" t="str">
        <f t="shared" si="4"/>
        <v>N</v>
      </c>
      <c r="AS47" s="18" t="str">
        <f t="shared" si="12"/>
        <v>N</v>
      </c>
      <c r="AT47" s="18" t="str">
        <f t="shared" si="13"/>
        <v>N</v>
      </c>
      <c r="AU47" s="18" t="str">
        <f t="shared" si="14"/>
        <v>N</v>
      </c>
      <c r="AV47" s="22" t="str">
        <f t="shared" si="7"/>
        <v>N</v>
      </c>
      <c r="AW47" s="23" t="str">
        <f t="shared" si="15"/>
        <v>N</v>
      </c>
    </row>
    <row r="48" spans="1:49" ht="15">
      <c r="A48" s="58">
        <f t="shared" si="17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6"/>
        <v>N/A</v>
      </c>
      <c r="AO48" s="18" t="str">
        <f t="shared" si="9"/>
        <v>N</v>
      </c>
      <c r="AP48" s="18" t="str">
        <f t="shared" si="10"/>
        <v>N</v>
      </c>
      <c r="AQ48" s="18" t="str">
        <f t="shared" si="11"/>
        <v>N</v>
      </c>
      <c r="AR48" s="18" t="str">
        <f t="shared" si="4"/>
        <v>N</v>
      </c>
      <c r="AS48" s="18" t="str">
        <f t="shared" si="12"/>
        <v>N</v>
      </c>
      <c r="AT48" s="18" t="str">
        <f t="shared" si="13"/>
        <v>N</v>
      </c>
      <c r="AU48" s="18" t="str">
        <f t="shared" si="14"/>
        <v>N</v>
      </c>
      <c r="AV48" s="22" t="str">
        <f t="shared" si="7"/>
        <v>N</v>
      </c>
      <c r="AW48" s="23" t="str">
        <f t="shared" si="15"/>
        <v>N</v>
      </c>
    </row>
    <row r="49" spans="1:49" ht="15">
      <c r="A49" s="58">
        <f t="shared" si="17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6"/>
        <v>N/A</v>
      </c>
      <c r="AO49" s="18" t="str">
        <f t="shared" si="9"/>
        <v>N</v>
      </c>
      <c r="AP49" s="18" t="str">
        <f t="shared" si="10"/>
        <v>N</v>
      </c>
      <c r="AQ49" s="18" t="str">
        <f t="shared" si="11"/>
        <v>N</v>
      </c>
      <c r="AR49" s="18" t="str">
        <f t="shared" si="4"/>
        <v>N</v>
      </c>
      <c r="AS49" s="18" t="str">
        <f t="shared" si="12"/>
        <v>N</v>
      </c>
      <c r="AT49" s="18" t="str">
        <f t="shared" si="13"/>
        <v>N</v>
      </c>
      <c r="AU49" s="18" t="str">
        <f t="shared" si="14"/>
        <v>N</v>
      </c>
      <c r="AV49" s="22" t="str">
        <f t="shared" si="7"/>
        <v>N</v>
      </c>
      <c r="AW49" s="23" t="str">
        <f t="shared" si="15"/>
        <v>N</v>
      </c>
    </row>
    <row r="50" spans="1:49" ht="15">
      <c r="A50" s="58">
        <f t="shared" si="17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6"/>
        <v>N/A</v>
      </c>
      <c r="AO50" s="18" t="str">
        <f t="shared" si="9"/>
        <v>N</v>
      </c>
      <c r="AP50" s="18" t="str">
        <f t="shared" si="10"/>
        <v>N</v>
      </c>
      <c r="AQ50" s="18" t="str">
        <f t="shared" si="11"/>
        <v>N</v>
      </c>
      <c r="AR50" s="18" t="str">
        <f t="shared" si="4"/>
        <v>N</v>
      </c>
      <c r="AS50" s="18" t="str">
        <f t="shared" si="12"/>
        <v>N</v>
      </c>
      <c r="AT50" s="18" t="str">
        <f t="shared" si="13"/>
        <v>N</v>
      </c>
      <c r="AU50" s="18" t="str">
        <f t="shared" si="14"/>
        <v>N</v>
      </c>
      <c r="AV50" s="22" t="str">
        <f t="shared" si="7"/>
        <v>N</v>
      </c>
      <c r="AW50" s="23" t="str">
        <f t="shared" si="15"/>
        <v>N</v>
      </c>
    </row>
    <row r="51" spans="1:49" ht="15">
      <c r="A51" s="58">
        <f t="shared" si="17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6"/>
        <v>N/A</v>
      </c>
      <c r="AO51" s="18" t="str">
        <f t="shared" si="9"/>
        <v>N</v>
      </c>
      <c r="AP51" s="18" t="str">
        <f t="shared" si="10"/>
        <v>N</v>
      </c>
      <c r="AQ51" s="18" t="str">
        <f t="shared" si="11"/>
        <v>N</v>
      </c>
      <c r="AR51" s="18" t="str">
        <f t="shared" si="4"/>
        <v>N</v>
      </c>
      <c r="AS51" s="18" t="str">
        <f t="shared" si="12"/>
        <v>N</v>
      </c>
      <c r="AT51" s="18" t="str">
        <f t="shared" si="13"/>
        <v>N</v>
      </c>
      <c r="AU51" s="18" t="str">
        <f t="shared" si="14"/>
        <v>N</v>
      </c>
      <c r="AV51" s="22" t="str">
        <f t="shared" si="7"/>
        <v>N</v>
      </c>
      <c r="AW51" s="23" t="str">
        <f t="shared" si="15"/>
        <v>N</v>
      </c>
    </row>
    <row r="52" spans="1:49" ht="15">
      <c r="A52" s="58">
        <f t="shared" si="17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6"/>
        <v>N/A</v>
      </c>
      <c r="AO52" s="18" t="str">
        <f t="shared" si="9"/>
        <v>N</v>
      </c>
      <c r="AP52" s="18" t="str">
        <f t="shared" si="10"/>
        <v>N</v>
      </c>
      <c r="AQ52" s="18" t="str">
        <f t="shared" si="11"/>
        <v>N</v>
      </c>
      <c r="AR52" s="18" t="str">
        <f t="shared" si="4"/>
        <v>N</v>
      </c>
      <c r="AS52" s="18" t="str">
        <f t="shared" si="12"/>
        <v>N</v>
      </c>
      <c r="AT52" s="18" t="str">
        <f t="shared" si="13"/>
        <v>N</v>
      </c>
      <c r="AU52" s="18" t="str">
        <f t="shared" si="14"/>
        <v>N</v>
      </c>
      <c r="AV52" s="22" t="str">
        <f t="shared" si="7"/>
        <v>N</v>
      </c>
      <c r="AW52" s="23" t="str">
        <f t="shared" si="15"/>
        <v>N</v>
      </c>
    </row>
    <row r="53" spans="1:49" ht="15">
      <c r="A53" s="58">
        <f t="shared" si="17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6"/>
        <v>N/A</v>
      </c>
      <c r="AO53" s="18" t="str">
        <f t="shared" si="9"/>
        <v>N</v>
      </c>
      <c r="AP53" s="18" t="str">
        <f t="shared" si="10"/>
        <v>N</v>
      </c>
      <c r="AQ53" s="18" t="str">
        <f t="shared" si="11"/>
        <v>N</v>
      </c>
      <c r="AR53" s="18" t="str">
        <f t="shared" si="4"/>
        <v>N</v>
      </c>
      <c r="AS53" s="18" t="str">
        <f t="shared" si="12"/>
        <v>N</v>
      </c>
      <c r="AT53" s="18" t="str">
        <f t="shared" si="13"/>
        <v>N</v>
      </c>
      <c r="AU53" s="18" t="str">
        <f t="shared" si="14"/>
        <v>N</v>
      </c>
      <c r="AV53" s="22" t="str">
        <f t="shared" si="7"/>
        <v>N</v>
      </c>
      <c r="AW53" s="23" t="str">
        <f t="shared" si="15"/>
        <v>N</v>
      </c>
    </row>
    <row r="54" spans="1:49" ht="15">
      <c r="A54" s="58">
        <f t="shared" si="17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6"/>
        <v>N/A</v>
      </c>
      <c r="AO54" s="18" t="str">
        <f t="shared" si="9"/>
        <v>N</v>
      </c>
      <c r="AP54" s="18" t="str">
        <f t="shared" si="10"/>
        <v>N</v>
      </c>
      <c r="AQ54" s="18" t="str">
        <f t="shared" si="11"/>
        <v>N</v>
      </c>
      <c r="AR54" s="18" t="str">
        <f t="shared" si="4"/>
        <v>N</v>
      </c>
      <c r="AS54" s="18" t="str">
        <f t="shared" si="12"/>
        <v>N</v>
      </c>
      <c r="AT54" s="18" t="str">
        <f t="shared" si="13"/>
        <v>N</v>
      </c>
      <c r="AU54" s="18" t="str">
        <f t="shared" si="14"/>
        <v>N</v>
      </c>
      <c r="AV54" s="22" t="str">
        <f t="shared" si="7"/>
        <v>N</v>
      </c>
      <c r="AW54" s="23" t="str">
        <f t="shared" si="15"/>
        <v>N</v>
      </c>
    </row>
    <row r="55" spans="1:49" ht="15">
      <c r="A55" s="58">
        <f t="shared" si="17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6"/>
        <v>N/A</v>
      </c>
      <c r="AO55" s="18" t="str">
        <f t="shared" si="9"/>
        <v>N</v>
      </c>
      <c r="AP55" s="18" t="str">
        <f t="shared" si="10"/>
        <v>N</v>
      </c>
      <c r="AQ55" s="18" t="str">
        <f t="shared" si="11"/>
        <v>N</v>
      </c>
      <c r="AR55" s="18" t="str">
        <f t="shared" si="4"/>
        <v>N</v>
      </c>
      <c r="AS55" s="18" t="str">
        <f t="shared" si="12"/>
        <v>N</v>
      </c>
      <c r="AT55" s="18" t="str">
        <f t="shared" si="13"/>
        <v>N</v>
      </c>
      <c r="AU55" s="18" t="str">
        <f t="shared" si="14"/>
        <v>N</v>
      </c>
      <c r="AV55" s="22" t="str">
        <f t="shared" si="7"/>
        <v>N</v>
      </c>
      <c r="AW55" s="23" t="str">
        <f t="shared" si="15"/>
        <v>N</v>
      </c>
    </row>
    <row r="56" spans="1:49" ht="15">
      <c r="A56" s="58">
        <f t="shared" si="17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6"/>
        <v>N/A</v>
      </c>
      <c r="AO56" s="18" t="str">
        <f t="shared" si="9"/>
        <v>N</v>
      </c>
      <c r="AP56" s="18" t="str">
        <f t="shared" si="10"/>
        <v>N</v>
      </c>
      <c r="AQ56" s="18" t="str">
        <f t="shared" si="11"/>
        <v>N</v>
      </c>
      <c r="AR56" s="18" t="str">
        <f t="shared" si="4"/>
        <v>N</v>
      </c>
      <c r="AS56" s="18" t="str">
        <f t="shared" si="12"/>
        <v>N</v>
      </c>
      <c r="AT56" s="18" t="str">
        <f t="shared" si="13"/>
        <v>N</v>
      </c>
      <c r="AU56" s="18" t="str">
        <f t="shared" si="14"/>
        <v>N</v>
      </c>
      <c r="AV56" s="22" t="str">
        <f t="shared" si="7"/>
        <v>N</v>
      </c>
      <c r="AW56" s="23" t="str">
        <f t="shared" si="15"/>
        <v>N</v>
      </c>
    </row>
    <row r="57" spans="1:49" ht="15">
      <c r="A57" s="58">
        <f t="shared" si="17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6"/>
        <v>N/A</v>
      </c>
      <c r="AO57" s="18" t="str">
        <f t="shared" si="9"/>
        <v>N</v>
      </c>
      <c r="AP57" s="18" t="str">
        <f t="shared" si="10"/>
        <v>N</v>
      </c>
      <c r="AQ57" s="18" t="str">
        <f t="shared" si="11"/>
        <v>N</v>
      </c>
      <c r="AR57" s="18" t="str">
        <f t="shared" si="4"/>
        <v>N</v>
      </c>
      <c r="AS57" s="18" t="str">
        <f t="shared" si="12"/>
        <v>N</v>
      </c>
      <c r="AT57" s="18" t="str">
        <f t="shared" si="13"/>
        <v>N</v>
      </c>
      <c r="AU57" s="18" t="str">
        <f t="shared" si="14"/>
        <v>N</v>
      </c>
      <c r="AV57" s="22" t="str">
        <f t="shared" si="7"/>
        <v>N</v>
      </c>
      <c r="AW57" s="23" t="str">
        <f t="shared" si="15"/>
        <v>N</v>
      </c>
    </row>
    <row r="58" spans="1:49" ht="15">
      <c r="A58" s="58">
        <f t="shared" si="17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6"/>
        <v>N/A</v>
      </c>
      <c r="AO58" s="18" t="str">
        <f t="shared" si="9"/>
        <v>N</v>
      </c>
      <c r="AP58" s="18" t="str">
        <f t="shared" si="10"/>
        <v>N</v>
      </c>
      <c r="AQ58" s="18" t="str">
        <f t="shared" si="11"/>
        <v>N</v>
      </c>
      <c r="AR58" s="18" t="str">
        <f t="shared" si="4"/>
        <v>N</v>
      </c>
      <c r="AS58" s="18" t="str">
        <f t="shared" si="12"/>
        <v>N</v>
      </c>
      <c r="AT58" s="18" t="str">
        <f t="shared" si="13"/>
        <v>N</v>
      </c>
      <c r="AU58" s="18" t="str">
        <f t="shared" si="14"/>
        <v>N</v>
      </c>
      <c r="AV58" s="22" t="str">
        <f t="shared" si="7"/>
        <v>N</v>
      </c>
      <c r="AW58" s="23" t="str">
        <f t="shared" si="15"/>
        <v>N</v>
      </c>
    </row>
    <row r="59" spans="1:49" ht="15">
      <c r="A59" s="58">
        <f t="shared" si="17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6"/>
        <v>N/A</v>
      </c>
      <c r="AO59" s="18" t="str">
        <f t="shared" si="9"/>
        <v>N</v>
      </c>
      <c r="AP59" s="18" t="str">
        <f t="shared" si="10"/>
        <v>N</v>
      </c>
      <c r="AQ59" s="18" t="str">
        <f t="shared" si="11"/>
        <v>N</v>
      </c>
      <c r="AR59" s="18" t="str">
        <f t="shared" si="4"/>
        <v>N</v>
      </c>
      <c r="AS59" s="18" t="str">
        <f t="shared" si="12"/>
        <v>N</v>
      </c>
      <c r="AT59" s="18" t="str">
        <f t="shared" si="13"/>
        <v>N</v>
      </c>
      <c r="AU59" s="18" t="str">
        <f t="shared" si="14"/>
        <v>N</v>
      </c>
      <c r="AV59" s="22" t="str">
        <f t="shared" si="7"/>
        <v>N</v>
      </c>
      <c r="AW59" s="23" t="str">
        <f t="shared" si="15"/>
        <v>N</v>
      </c>
    </row>
    <row r="60" spans="1:49" ht="15">
      <c r="A60" s="58">
        <f t="shared" si="17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6"/>
        <v>N/A</v>
      </c>
      <c r="AO60" s="18" t="str">
        <f t="shared" si="9"/>
        <v>N</v>
      </c>
      <c r="AP60" s="18" t="str">
        <f t="shared" si="10"/>
        <v>N</v>
      </c>
      <c r="AQ60" s="18" t="str">
        <f t="shared" si="11"/>
        <v>N</v>
      </c>
      <c r="AR60" s="18" t="str">
        <f t="shared" si="4"/>
        <v>N</v>
      </c>
      <c r="AS60" s="18" t="str">
        <f t="shared" si="12"/>
        <v>N</v>
      </c>
      <c r="AT60" s="18" t="str">
        <f t="shared" si="13"/>
        <v>N</v>
      </c>
      <c r="AU60" s="18" t="str">
        <f t="shared" si="14"/>
        <v>N</v>
      </c>
      <c r="AV60" s="22" t="str">
        <f t="shared" si="7"/>
        <v>N</v>
      </c>
      <c r="AW60" s="23" t="str">
        <f t="shared" si="15"/>
        <v>N</v>
      </c>
    </row>
    <row r="61" spans="1:49" ht="15">
      <c r="A61" s="58">
        <f t="shared" si="17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6"/>
        <v>N/A</v>
      </c>
      <c r="AO61" s="18" t="str">
        <f t="shared" si="9"/>
        <v>N</v>
      </c>
      <c r="AP61" s="18" t="str">
        <f t="shared" si="10"/>
        <v>N</v>
      </c>
      <c r="AQ61" s="18" t="str">
        <f t="shared" si="11"/>
        <v>N</v>
      </c>
      <c r="AR61" s="18" t="str">
        <f t="shared" si="4"/>
        <v>N</v>
      </c>
      <c r="AS61" s="18" t="str">
        <f t="shared" si="12"/>
        <v>N</v>
      </c>
      <c r="AT61" s="18" t="str">
        <f t="shared" si="13"/>
        <v>N</v>
      </c>
      <c r="AU61" s="18" t="str">
        <f t="shared" si="14"/>
        <v>N</v>
      </c>
      <c r="AV61" s="22" t="str">
        <f t="shared" si="7"/>
        <v>N</v>
      </c>
      <c r="AW61" s="23" t="str">
        <f t="shared" si="15"/>
        <v>N</v>
      </c>
    </row>
    <row r="62" spans="1:49" ht="15">
      <c r="A62" s="58">
        <f t="shared" si="17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6"/>
        <v>N/A</v>
      </c>
      <c r="AO62" s="18" t="str">
        <f t="shared" si="9"/>
        <v>N</v>
      </c>
      <c r="AP62" s="18" t="str">
        <f t="shared" si="10"/>
        <v>N</v>
      </c>
      <c r="AQ62" s="18" t="str">
        <f t="shared" si="11"/>
        <v>N</v>
      </c>
      <c r="AR62" s="18" t="str">
        <f t="shared" si="4"/>
        <v>N</v>
      </c>
      <c r="AS62" s="18" t="str">
        <f t="shared" si="12"/>
        <v>N</v>
      </c>
      <c r="AT62" s="18" t="str">
        <f t="shared" si="13"/>
        <v>N</v>
      </c>
      <c r="AU62" s="18" t="str">
        <f t="shared" si="14"/>
        <v>N</v>
      </c>
      <c r="AV62" s="22" t="str">
        <f t="shared" si="7"/>
        <v>N</v>
      </c>
      <c r="AW62" s="23" t="str">
        <f t="shared" si="15"/>
        <v>N</v>
      </c>
    </row>
    <row r="63" spans="1:49" ht="15">
      <c r="A63" s="58">
        <f t="shared" si="17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6"/>
        <v>N/A</v>
      </c>
      <c r="AO63" s="18" t="str">
        <f t="shared" si="9"/>
        <v>N</v>
      </c>
      <c r="AP63" s="18" t="str">
        <f t="shared" si="10"/>
        <v>N</v>
      </c>
      <c r="AQ63" s="18" t="str">
        <f t="shared" si="11"/>
        <v>N</v>
      </c>
      <c r="AR63" s="18" t="str">
        <f t="shared" si="4"/>
        <v>N</v>
      </c>
      <c r="AS63" s="18" t="str">
        <f t="shared" si="12"/>
        <v>N</v>
      </c>
      <c r="AT63" s="18" t="str">
        <f t="shared" si="13"/>
        <v>N</v>
      </c>
      <c r="AU63" s="18" t="str">
        <f t="shared" si="14"/>
        <v>N</v>
      </c>
      <c r="AV63" s="22" t="str">
        <f t="shared" si="7"/>
        <v>N</v>
      </c>
      <c r="AW63" s="23" t="str">
        <f t="shared" si="15"/>
        <v>N</v>
      </c>
    </row>
    <row r="64" spans="1:49" ht="15">
      <c r="A64" s="58">
        <f t="shared" si="17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6"/>
        <v>N/A</v>
      </c>
      <c r="AO64" s="18" t="str">
        <f t="shared" si="9"/>
        <v>N</v>
      </c>
      <c r="AP64" s="18" t="str">
        <f t="shared" si="10"/>
        <v>N</v>
      </c>
      <c r="AQ64" s="18" t="str">
        <f t="shared" si="11"/>
        <v>N</v>
      </c>
      <c r="AR64" s="18" t="str">
        <f t="shared" si="4"/>
        <v>N</v>
      </c>
      <c r="AS64" s="18" t="str">
        <f t="shared" si="12"/>
        <v>N</v>
      </c>
      <c r="AT64" s="18" t="str">
        <f t="shared" si="13"/>
        <v>N</v>
      </c>
      <c r="AU64" s="18" t="str">
        <f t="shared" si="14"/>
        <v>N</v>
      </c>
      <c r="AV64" s="22" t="str">
        <f t="shared" si="7"/>
        <v>N</v>
      </c>
      <c r="AW64" s="23" t="str">
        <f t="shared" si="15"/>
        <v>N</v>
      </c>
    </row>
    <row r="65" spans="1:49" ht="15">
      <c r="A65" s="58">
        <f t="shared" si="17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6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7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6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7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6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7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6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7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6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7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6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7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93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292" yWindow="58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79</v>
      </c>
      <c r="B1" s="61" t="s">
        <v>75</v>
      </c>
      <c r="C1" s="61"/>
      <c r="D1" s="62" t="s">
        <v>76</v>
      </c>
      <c r="E1" s="63" t="s">
        <v>77</v>
      </c>
      <c r="F1" s="62" t="s">
        <v>78</v>
      </c>
      <c r="G1" s="60" t="s">
        <v>81</v>
      </c>
      <c r="H1" s="60" t="s">
        <v>89</v>
      </c>
      <c r="I1" s="64" t="s">
        <v>80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Jian Yang</v>
      </c>
      <c r="B3" s="160" t="str" ph="1">
        <f>Scoresheet!B3</f>
        <v xml:space="preserve">Zhenyuang8, Yunnan </v>
      </c>
      <c r="C3" s="161"/>
      <c r="D3" s="162" t="str" ph="1">
        <f>Scoresheet!C3</f>
        <v>23° 56' 37"</v>
      </c>
      <c r="E3" s="163" t="str" ph="1">
        <f>Scoresheet!E3</f>
        <v>101° 11' 21"</v>
      </c>
      <c r="F3" s="162" t="str" ph="1">
        <f>Scoresheet!G3</f>
        <v>1411 ± 16 m</v>
      </c>
      <c r="G3" s="164" t="str" ph="1">
        <f>Scoresheet!I3</f>
        <v>25.10.2008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83</v>
      </c>
      <c r="D5" s="86" t="s">
        <v>90</v>
      </c>
    </row>
    <row r="6" spans="1:82" ht="15" customHeight="1">
      <c r="C6" s="87" t="s">
        <v>82</v>
      </c>
      <c r="D6" s="88" t="s">
        <v>31</v>
      </c>
      <c r="E6" s="89" t="s">
        <v>32</v>
      </c>
      <c r="F6" s="89" t="s">
        <v>33</v>
      </c>
      <c r="G6" s="89" t="s">
        <v>34</v>
      </c>
      <c r="H6" s="89" t="s">
        <v>35</v>
      </c>
      <c r="I6" s="89" t="s">
        <v>36</v>
      </c>
      <c r="J6" s="89" t="s">
        <v>38</v>
      </c>
      <c r="K6" s="90" t="s">
        <v>39</v>
      </c>
      <c r="L6" s="90" t="s">
        <v>40</v>
      </c>
      <c r="M6" s="90" t="s">
        <v>41</v>
      </c>
      <c r="N6" s="90" t="s">
        <v>42</v>
      </c>
      <c r="O6" s="90" t="s">
        <v>43</v>
      </c>
      <c r="P6" s="90" t="s">
        <v>44</v>
      </c>
      <c r="Q6" s="90" t="s">
        <v>45</v>
      </c>
      <c r="R6" s="90" t="s">
        <v>46</v>
      </c>
      <c r="S6" s="90" t="s">
        <v>47</v>
      </c>
      <c r="T6" s="91" t="s">
        <v>48</v>
      </c>
      <c r="U6" s="91" t="s">
        <v>49</v>
      </c>
      <c r="V6" s="91" t="s">
        <v>50</v>
      </c>
      <c r="W6" s="91" t="s">
        <v>51</v>
      </c>
      <c r="X6" s="92" t="s">
        <v>52</v>
      </c>
      <c r="Y6" s="92" t="s">
        <v>53</v>
      </c>
      <c r="Z6" s="92" t="s">
        <v>54</v>
      </c>
      <c r="AA6" s="93" t="s">
        <v>55</v>
      </c>
      <c r="AB6" s="93" t="s">
        <v>56</v>
      </c>
      <c r="AC6" s="93" t="s">
        <v>57</v>
      </c>
      <c r="AD6" s="93" t="s">
        <v>58</v>
      </c>
      <c r="AE6" s="93" t="s">
        <v>59</v>
      </c>
      <c r="AF6" s="94" t="s">
        <v>60</v>
      </c>
      <c r="AG6" s="94" t="s">
        <v>61</v>
      </c>
      <c r="AH6" s="94" t="s">
        <v>62</v>
      </c>
      <c r="AI6" s="95"/>
      <c r="AJ6" s="95"/>
      <c r="AK6" s="95"/>
      <c r="AL6" s="95"/>
      <c r="AM6" s="95"/>
      <c r="AN6" s="95"/>
      <c r="AQ6" s="66" t="s">
        <v>63</v>
      </c>
      <c r="AR6" s="96" t="s">
        <v>31</v>
      </c>
      <c r="AS6" s="97" t="s">
        <v>32</v>
      </c>
      <c r="AT6" s="97" t="s">
        <v>33</v>
      </c>
      <c r="AU6" s="97" t="s">
        <v>34</v>
      </c>
      <c r="AV6" s="97" t="s">
        <v>35</v>
      </c>
      <c r="AW6" s="97" t="s">
        <v>36</v>
      </c>
      <c r="AX6" s="97" t="s">
        <v>38</v>
      </c>
      <c r="AY6" s="98" t="s">
        <v>39</v>
      </c>
      <c r="AZ6" s="98" t="s">
        <v>40</v>
      </c>
      <c r="BA6" s="98" t="s">
        <v>41</v>
      </c>
      <c r="BB6" s="98" t="s">
        <v>42</v>
      </c>
      <c r="BC6" s="98" t="s">
        <v>43</v>
      </c>
      <c r="BD6" s="98" t="s">
        <v>44</v>
      </c>
      <c r="BE6" s="98" t="s">
        <v>45</v>
      </c>
      <c r="BF6" s="98" t="s">
        <v>46</v>
      </c>
      <c r="BG6" s="98" t="s">
        <v>47</v>
      </c>
      <c r="BH6" s="99" t="s">
        <v>48</v>
      </c>
      <c r="BI6" s="99" t="s">
        <v>49</v>
      </c>
      <c r="BJ6" s="99" t="s">
        <v>50</v>
      </c>
      <c r="BK6" s="99" t="s">
        <v>51</v>
      </c>
      <c r="BL6" s="100" t="s">
        <v>52</v>
      </c>
      <c r="BM6" s="100" t="s">
        <v>53</v>
      </c>
      <c r="BN6" s="100" t="s">
        <v>54</v>
      </c>
      <c r="BO6" s="101" t="s">
        <v>55</v>
      </c>
      <c r="BP6" s="101" t="s">
        <v>56</v>
      </c>
      <c r="BQ6" s="101" t="s">
        <v>57</v>
      </c>
      <c r="BR6" s="101" t="s">
        <v>58</v>
      </c>
      <c r="BS6" s="101" t="s">
        <v>59</v>
      </c>
      <c r="BT6" s="95" t="s">
        <v>60</v>
      </c>
      <c r="BU6" s="95" t="s">
        <v>61</v>
      </c>
      <c r="BV6" s="95" t="s">
        <v>62</v>
      </c>
      <c r="BX6" s="102" t="s">
        <v>84</v>
      </c>
      <c r="BY6" s="103" t="s">
        <v>64</v>
      </c>
      <c r="BZ6" s="104" t="s">
        <v>65</v>
      </c>
      <c r="CA6" s="105" t="s">
        <v>66</v>
      </c>
      <c r="CB6" s="106" t="s">
        <v>67</v>
      </c>
      <c r="CC6" s="107" t="s">
        <v>68</v>
      </c>
      <c r="CD6" s="108" t="s">
        <v>69</v>
      </c>
    </row>
    <row r="7" spans="1:82">
      <c r="A7" s="96">
        <f>IF(B7&gt;0,(ROW(A7)-6),0)</f>
        <v>1</v>
      </c>
      <c r="B7" s="109" t="str">
        <f>Scoresheet!B7</f>
        <v>8-OUT-01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0.5</v>
      </c>
      <c r="H7" s="66">
        <f>IF(Scoresheet!K7=0,0,Scoresheet!K7/(Scoresheet!L7+Scoresheet!K7)*(IF(Result!E7=0,1,Result!E7)))</f>
        <v>1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0.25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0.25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0.33</v>
      </c>
      <c r="V7" s="66">
        <f>IF((Scoresheet!$Y7+Scoresheet!$Z7+Scoresheet!$AA7)=0,0,FLOOR(Scoresheet!Z7/(Scoresheet!$Y7+Scoresheet!$Z7+Scoresheet!$AA7),0.01))</f>
        <v>0.33</v>
      </c>
      <c r="W7" s="110">
        <f>IF((Scoresheet!$Y7+Scoresheet!$Z7+Scoresheet!$AA7)=0,0,FLOOR(Scoresheet!AA7/(Scoresheet!$Y7+Scoresheet!$Z7+Scoresheet!$AA7),0.01))</f>
        <v>0.33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0</v>
      </c>
      <c r="AU7" s="66">
        <f t="shared" si="1"/>
        <v>1</v>
      </c>
      <c r="AV7" s="66">
        <f t="shared" si="1"/>
        <v>1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1</v>
      </c>
      <c r="BK7" s="66">
        <f t="shared" si="3"/>
        <v>1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8-OUT-02</v>
      </c>
      <c r="C8" s="66">
        <f>IF(Scoresheet!C8=0,0,Scoresheet!C8/(Scoresheet!C8+Scoresheet!D8))</f>
        <v>0</v>
      </c>
      <c r="D8" s="109">
        <f>IF(Scoresheet!D8=0,0,Scoresheet!D8/(Scoresheet!C8+Scoresheet!D8))</f>
        <v>1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0.5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0.5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0.33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0.33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0.33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0.5</v>
      </c>
      <c r="X8" s="66">
        <f>IF((Scoresheet!$AB8+Scoresheet!$AC8+Scoresheet!$AD8)=0,0,FLOOR(Scoresheet!AB8/(Scoresheet!$AB8+Scoresheet!$AC8+Scoresheet!$AD8),0.01))</f>
        <v>1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0</v>
      </c>
      <c r="AU8" s="66">
        <f t="shared" ref="AU8:AU71" si="15">IF(G8&gt;0,1,0)</f>
        <v>1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1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1</v>
      </c>
      <c r="BK8" s="66">
        <f t="shared" ref="BK8:BK71" si="31">IF(W8&gt;0,1,0)</f>
        <v>1</v>
      </c>
      <c r="BL8" s="66">
        <f t="shared" ref="BL8:BL71" si="32">IF(X8&gt;0,1,0)</f>
        <v>1</v>
      </c>
      <c r="BM8" s="66">
        <f t="shared" ref="BM8:BM71" si="33">IF(Y8&gt;0,1,0)</f>
        <v>0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8-OUT-03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0.5</v>
      </c>
      <c r="H9" s="66">
        <f>IF(Scoresheet!K9=0,0,Scoresheet!K9/(Scoresheet!L9+Scoresheet!K9)*(IF(Result!E9=0,1,Result!E9)))</f>
        <v>0.5</v>
      </c>
      <c r="I9" s="66">
        <f>IF(Scoresheet!L9=0,0,Scoresheet!L9/(Scoresheet!K9+Scoresheet!L9)*(IF(Result!E9=0,1,Result!E9)))</f>
        <v>0.5</v>
      </c>
      <c r="J9" s="109">
        <f>IF(Scoresheet!M9=0,0,Scoresheet!M9/(Scoresheet!M9+Scoresheet!N9))</f>
        <v>0.5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1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1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1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1</v>
      </c>
      <c r="AV9" s="66">
        <f t="shared" si="16"/>
        <v>1</v>
      </c>
      <c r="AW9" s="66">
        <f t="shared" si="17"/>
        <v>1</v>
      </c>
      <c r="AX9" s="66">
        <f t="shared" si="18"/>
        <v>1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0</v>
      </c>
      <c r="BE9" s="66">
        <f t="shared" si="25"/>
        <v>1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1</v>
      </c>
      <c r="BM9" s="66">
        <f t="shared" si="33"/>
        <v>0</v>
      </c>
      <c r="BN9" s="66">
        <f t="shared" si="34"/>
        <v>0</v>
      </c>
      <c r="BO9" s="66">
        <f t="shared" si="35"/>
        <v>0</v>
      </c>
      <c r="BP9" s="66">
        <f t="shared" si="36"/>
        <v>1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8-OUT-04</v>
      </c>
      <c r="C10" s="66">
        <f>IF(Scoresheet!C10=0,0,Scoresheet!C10/(Scoresheet!C10+Scoresheet!D10))</f>
        <v>0.5</v>
      </c>
      <c r="D10" s="109">
        <f>IF(Scoresheet!D10=0,0,Scoresheet!D10/(Scoresheet!C10+Scoresheet!D10))</f>
        <v>0.5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0.5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0.5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0</v>
      </c>
      <c r="AV10" s="66">
        <f t="shared" si="16"/>
        <v>1</v>
      </c>
      <c r="AW10" s="66">
        <f t="shared" si="17"/>
        <v>1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1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8-OUT-05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0.5</v>
      </c>
      <c r="G11" s="66">
        <f>IF(Scoresheet!I11=0,0,Scoresheet!I11/(Scoresheet!I11+Scoresheet!J11)*(IF(Result!E11=0,1,Result!E11)))</f>
        <v>0.5</v>
      </c>
      <c r="H11" s="66">
        <f>IF(Scoresheet!K11=0,0,Scoresheet!K11/(Scoresheet!L11+Scoresheet!K11)*(IF(Result!E11=0,1,Result!E11)))</f>
        <v>0.5</v>
      </c>
      <c r="I11" s="66">
        <f>IF(Scoresheet!L11=0,0,Scoresheet!L11/(Scoresheet!K11+Scoresheet!L11)*(IF(Result!E11=0,1,Result!E11)))</f>
        <v>0.5</v>
      </c>
      <c r="J11" s="109">
        <f>IF(Scoresheet!M11=0,0,Scoresheet!M11/(Scoresheet!M11+Scoresheet!N11))</f>
        <v>0.5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0.33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0.33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1</v>
      </c>
      <c r="U11" s="66">
        <f>IF((Scoresheet!$Y11+Scoresheet!$Z11+Scoresheet!$AA11)=0,0,FLOOR(Scoresheet!Y11/(Scoresheet!$Y11+Scoresheet!$Z11+Scoresheet!$AA11),0.01))</f>
        <v>1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0.5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1</v>
      </c>
      <c r="AV11" s="66">
        <f t="shared" si="16"/>
        <v>1</v>
      </c>
      <c r="AW11" s="66">
        <f t="shared" si="17"/>
        <v>1</v>
      </c>
      <c r="AX11" s="66">
        <f t="shared" si="18"/>
        <v>1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1</v>
      </c>
      <c r="BC11" s="66">
        <f t="shared" si="23"/>
        <v>1</v>
      </c>
      <c r="BD11" s="66">
        <f t="shared" si="24"/>
        <v>1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1</v>
      </c>
      <c r="BI11" s="66">
        <f t="shared" si="29"/>
        <v>1</v>
      </c>
      <c r="BJ11" s="66">
        <f t="shared" si="30"/>
        <v>0</v>
      </c>
      <c r="BK11" s="66">
        <f t="shared" si="31"/>
        <v>0</v>
      </c>
      <c r="BL11" s="66">
        <f t="shared" si="32"/>
        <v>0</v>
      </c>
      <c r="BM11" s="66">
        <f t="shared" si="33"/>
        <v>1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8-OUT-06</v>
      </c>
      <c r="C12" s="66">
        <f>IF(Scoresheet!C12=0,0,Scoresheet!C12/(Scoresheet!C12+Scoresheet!D12))</f>
        <v>0.5</v>
      </c>
      <c r="D12" s="109">
        <f>IF(Scoresheet!D12=0,0,Scoresheet!D12/(Scoresheet!C12+Scoresheet!D12))</f>
        <v>0.5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0.5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1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0.5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1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1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1</v>
      </c>
      <c r="AX12" s="66">
        <f t="shared" si="18"/>
        <v>1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0</v>
      </c>
      <c r="BL12" s="66">
        <f t="shared" si="32"/>
        <v>1</v>
      </c>
      <c r="BM12" s="66">
        <f t="shared" si="33"/>
        <v>0</v>
      </c>
      <c r="BN12" s="66">
        <f t="shared" si="34"/>
        <v>0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8-OUT-07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0.5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0.5</v>
      </c>
      <c r="I13" s="66">
        <f>IF(Scoresheet!L13=0,0,Scoresheet!L13/(Scoresheet!K13+Scoresheet!L13)*(IF(Result!E13=0,1,Result!E13)))</f>
        <v>0.5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0.5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0.33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0.33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0.33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0</v>
      </c>
      <c r="AV13" s="66">
        <f t="shared" si="16"/>
        <v>1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1</v>
      </c>
      <c r="BB13" s="66">
        <f t="shared" si="22"/>
        <v>1</v>
      </c>
      <c r="BC13" s="66">
        <f t="shared" si="23"/>
        <v>1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8-OUT-08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0.5</v>
      </c>
      <c r="F14" s="66">
        <f>IF(Scoresheet!G14=0,0,Scoresheet!G14/(Scoresheet!G14+Scoresheet!H14)*(IF(Result!E14=0,1,Result!E14)))</f>
        <v>0.25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0.25</v>
      </c>
      <c r="I14" s="66">
        <f>IF(Scoresheet!L14=0,0,Scoresheet!L14/(Scoresheet!K14+Scoresheet!L14)*(IF(Result!E14=0,1,Result!E14)))</f>
        <v>0.25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1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1</v>
      </c>
      <c r="Z14" s="115">
        <f>IF((Scoresheet!$AB14+Scoresheet!$AC14+Scoresheet!$AD14)=0,0,FLOOR(Scoresheet!AD14/(Scoresheet!$AB14+Scoresheet!$AC14+Scoresheet!$AD14),0.01))</f>
        <v>0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1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1</v>
      </c>
      <c r="AU14" s="66">
        <f t="shared" si="15"/>
        <v>0</v>
      </c>
      <c r="AV14" s="66">
        <f t="shared" si="16"/>
        <v>1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1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1</v>
      </c>
      <c r="BN14" s="66">
        <f t="shared" si="34"/>
        <v>0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8-OUT-09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0.5</v>
      </c>
      <c r="H15" s="66">
        <f>IF(Scoresheet!K15=0,0,Scoresheet!K15/(Scoresheet!L15+Scoresheet!K15)*(IF(Result!E15=0,1,Result!E15)))</f>
        <v>1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0.5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0.5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0.33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0.33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0.33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1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0</v>
      </c>
      <c r="BE15" s="66">
        <f t="shared" si="25"/>
        <v>0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8-OUT-10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1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1</v>
      </c>
      <c r="BE16" s="66">
        <f t="shared" si="25"/>
        <v>1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8-OUT-11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0.5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0.5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0.5</v>
      </c>
      <c r="Z17" s="115">
        <f>IF((Scoresheet!$AB17+Scoresheet!$AC17+Scoresheet!$AD17)=0,0,FLOOR(Scoresheet!AD17/(Scoresheet!$AB17+Scoresheet!$AC17+Scoresheet!$AD17),0.01))</f>
        <v>0.5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0.25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0.25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0.25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0.25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1</v>
      </c>
      <c r="BC17" s="66">
        <f t="shared" si="23"/>
        <v>1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1</v>
      </c>
      <c r="BL17" s="66">
        <f t="shared" si="32"/>
        <v>0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1</v>
      </c>
      <c r="BS17" s="66">
        <f t="shared" si="39"/>
        <v>1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8-OUT-12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0.5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1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0</v>
      </c>
      <c r="BK18" s="66">
        <f t="shared" si="31"/>
        <v>0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8-OUT-13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0.33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0.33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0.33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1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0.33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0.33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0.33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1</v>
      </c>
      <c r="BB19" s="66">
        <f t="shared" si="22"/>
        <v>1</v>
      </c>
      <c r="BC19" s="66">
        <f t="shared" si="23"/>
        <v>1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8-OUT-14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0.5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0.5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0.33</v>
      </c>
      <c r="V20" s="66">
        <f>IF((Scoresheet!$Y20+Scoresheet!$Z20+Scoresheet!$AA20)=0,0,FLOOR(Scoresheet!Z20/(Scoresheet!$Y20+Scoresheet!$Z20+Scoresheet!$AA20),0.01))</f>
        <v>0.33</v>
      </c>
      <c r="W20" s="109">
        <f>IF((Scoresheet!$Y20+Scoresheet!$Z20+Scoresheet!$AA20)=0,0,FLOOR(Scoresheet!AA20/(Scoresheet!$Y20+Scoresheet!$Z20+Scoresheet!$AA20),0.01))</f>
        <v>0.33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1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1</v>
      </c>
      <c r="BB20" s="66">
        <f t="shared" si="22"/>
        <v>1</v>
      </c>
      <c r="BC20" s="66">
        <f t="shared" si="23"/>
        <v>0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1</v>
      </c>
      <c r="BJ20" s="66">
        <f t="shared" si="30"/>
        <v>1</v>
      </c>
      <c r="BK20" s="66">
        <f t="shared" si="31"/>
        <v>1</v>
      </c>
      <c r="BL20" s="66">
        <f t="shared" si="32"/>
        <v>0</v>
      </c>
      <c r="BM20" s="66">
        <f t="shared" si="33"/>
        <v>1</v>
      </c>
      <c r="BN20" s="66">
        <f t="shared" si="34"/>
        <v>0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8-OUT-15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0.33</v>
      </c>
      <c r="V21" s="66">
        <f>IF((Scoresheet!$Y21+Scoresheet!$Z21+Scoresheet!$AA21)=0,0,FLOOR(Scoresheet!Z21/(Scoresheet!$Y21+Scoresheet!$Z21+Scoresheet!$AA21),0.01))</f>
        <v>0.33</v>
      </c>
      <c r="W21" s="109">
        <f>IF((Scoresheet!$Y21+Scoresheet!$Z21+Scoresheet!$AA21)=0,0,FLOOR(Scoresheet!AA21/(Scoresheet!$Y21+Scoresheet!$Z21+Scoresheet!$AA21),0.01))</f>
        <v>0.33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1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1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8-OUT-16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0.33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0.5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1</v>
      </c>
      <c r="BM22" s="66">
        <f t="shared" si="33"/>
        <v>1</v>
      </c>
      <c r="BN22" s="66">
        <f t="shared" si="34"/>
        <v>0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8-OUT-17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0.5</v>
      </c>
      <c r="F23" s="66">
        <f>IF(Scoresheet!G23=0,0,Scoresheet!G23/(Scoresheet!G23+Scoresheet!H23)*(IF(Result!E23=0,1,Result!E23)))</f>
        <v>0.25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0.25</v>
      </c>
      <c r="I23" s="66">
        <f>IF(Scoresheet!L23=0,0,Scoresheet!L23/(Scoresheet!K23+Scoresheet!L23)*(IF(Result!E23=0,1,Result!E23)))</f>
        <v>0.25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0.5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0.5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1</v>
      </c>
      <c r="AU23" s="66">
        <f t="shared" si="15"/>
        <v>0</v>
      </c>
      <c r="AV23" s="66">
        <f t="shared" si="16"/>
        <v>1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1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8-OUT-18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0.33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0.33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0.33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0.5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0.5</v>
      </c>
      <c r="AH24" s="109">
        <f>IF((Scoresheet!$AJ24+Scoresheet!$AK24+Scoresheet!$AL24)=0,0,FLOOR(Scoresheet!AL24/(Scoresheet!$AJ24+Scoresheet!$AK24+Scoresheet!$AL24),0.01))</f>
        <v>0.5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1</v>
      </c>
      <c r="BK24" s="66">
        <f t="shared" si="31"/>
        <v>1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1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1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8-OUT-19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0.25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0.25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0.25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1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1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8-OUT-20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0.25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0.25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0.5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0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1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8-OUT-21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0.33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0.33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1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8-OUT-22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0.33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0.33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0.33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0.33</v>
      </c>
      <c r="V28" s="66">
        <f>IF((Scoresheet!$Y28+Scoresheet!$Z28+Scoresheet!$AA28)=0,0,FLOOR(Scoresheet!Z28/(Scoresheet!$Y28+Scoresheet!$Z28+Scoresheet!$AA28),0.01))</f>
        <v>0.33</v>
      </c>
      <c r="W28" s="109">
        <f>IF((Scoresheet!$Y28+Scoresheet!$Z28+Scoresheet!$AA28)=0,0,FLOOR(Scoresheet!AA28/(Scoresheet!$Y28+Scoresheet!$Z28+Scoresheet!$AA28),0.01))</f>
        <v>0.33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0.5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1</v>
      </c>
      <c r="BK28" s="66">
        <f t="shared" si="31"/>
        <v>1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8-OUT-23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0.5</v>
      </c>
      <c r="H29" s="66">
        <f>IF(Scoresheet!K29=0,0,Scoresheet!K29/(Scoresheet!L29+Scoresheet!K29)*(IF(Result!E29=0,1,Result!E29)))</f>
        <v>0.5</v>
      </c>
      <c r="I29" s="66">
        <f>IF(Scoresheet!L29=0,0,Scoresheet!L29/(Scoresheet!K29+Scoresheet!L29)*(IF(Result!E29=0,1,Result!E29)))</f>
        <v>0.5</v>
      </c>
      <c r="J29" s="109">
        <f>IF(Scoresheet!M29=0,0,Scoresheet!M29/(Scoresheet!M29+Scoresheet!N29))</f>
        <v>0.5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0.5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0.5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1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1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1</v>
      </c>
      <c r="AW29" s="66">
        <f t="shared" si="17"/>
        <v>1</v>
      </c>
      <c r="AX29" s="66">
        <f t="shared" si="18"/>
        <v>1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0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1</v>
      </c>
      <c r="BM29" s="66">
        <f t="shared" si="33"/>
        <v>0</v>
      </c>
      <c r="BN29" s="66">
        <f t="shared" si="34"/>
        <v>0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8-OUT-24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0.5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0.5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0.5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0.5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0.5</v>
      </c>
      <c r="Z30" s="115">
        <f>IF((Scoresheet!$AB30+Scoresheet!$AC30+Scoresheet!$AD30)=0,0,FLOOR(Scoresheet!AD30/(Scoresheet!$AB30+Scoresheet!$AC30+Scoresheet!$AD30),0.01))</f>
        <v>0.5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1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1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8-OUT-25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0.5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0.5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0.5</v>
      </c>
      <c r="AH31" s="109">
        <f>IF((Scoresheet!$AJ31+Scoresheet!$AK31+Scoresheet!$AL31)=0,0,FLOOR(Scoresheet!AL31/(Scoresheet!$AJ31+Scoresheet!$AK31+Scoresheet!$AL31),0.01))</f>
        <v>0.5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1</v>
      </c>
      <c r="BG31" s="66">
        <f t="shared" si="27"/>
        <v>1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1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8-OUT-26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0.5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0.5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1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0.5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1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1</v>
      </c>
      <c r="BG32" s="66">
        <f t="shared" si="27"/>
        <v>1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1</v>
      </c>
      <c r="BM32" s="66">
        <f t="shared" si="33"/>
        <v>0</v>
      </c>
      <c r="BN32" s="66">
        <f t="shared" si="34"/>
        <v>0</v>
      </c>
      <c r="BO32" s="66">
        <f t="shared" si="35"/>
        <v>1</v>
      </c>
      <c r="BP32" s="66">
        <f t="shared" si="36"/>
        <v>1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1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8-OUT-27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0.33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0.33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1</v>
      </c>
      <c r="BB33" s="66">
        <f t="shared" si="22"/>
        <v>1</v>
      </c>
      <c r="BC33" s="66">
        <f t="shared" si="23"/>
        <v>1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8-OUT-28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0.5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0.5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1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0.25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0.25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0.25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0.25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1</v>
      </c>
      <c r="AZ34" s="66">
        <f t="shared" si="20"/>
        <v>1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1</v>
      </c>
      <c r="BR34" s="66">
        <f t="shared" si="38"/>
        <v>1</v>
      </c>
      <c r="BS34" s="66">
        <f t="shared" si="39"/>
        <v>1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8-OUT-29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0.5</v>
      </c>
      <c r="G35" s="66">
        <f>IF(Scoresheet!I35=0,0,Scoresheet!I35/(Scoresheet!I35+Scoresheet!J35)*(IF(Result!E35=0,1,Result!E35)))</f>
        <v>0.5</v>
      </c>
      <c r="H35" s="66">
        <f>IF(Scoresheet!K35=0,0,Scoresheet!K35/(Scoresheet!L35+Scoresheet!K35)*(IF(Result!E35=0,1,Result!E35)))</f>
        <v>0.5</v>
      </c>
      <c r="I35" s="66">
        <f>IF(Scoresheet!L35=0,0,Scoresheet!L35/(Scoresheet!K35+Scoresheet!L35)*(IF(Result!E35=0,1,Result!E35)))</f>
        <v>0.5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0.2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0.2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0.2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0.2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0.2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0.5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0</v>
      </c>
      <c r="AT35" s="66">
        <f t="shared" si="14"/>
        <v>1</v>
      </c>
      <c r="AU35" s="66">
        <f t="shared" si="15"/>
        <v>1</v>
      </c>
      <c r="AV35" s="66">
        <f t="shared" si="16"/>
        <v>1</v>
      </c>
      <c r="AW35" s="66">
        <f t="shared" si="17"/>
        <v>1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1</v>
      </c>
      <c r="BG35" s="66">
        <f t="shared" si="27"/>
        <v>1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0</v>
      </c>
      <c r="BQ35" s="66">
        <f t="shared" si="37"/>
        <v>1</v>
      </c>
      <c r="BR35" s="66">
        <f t="shared" si="38"/>
        <v>1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8-OUT-30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0.25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0.25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1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1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1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1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8-OUT-31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0.5</v>
      </c>
      <c r="G37" s="66">
        <f>IF(Scoresheet!I37=0,0,Scoresheet!I37/(Scoresheet!I37+Scoresheet!J37)*(IF(Result!E37=0,1,Result!E37)))</f>
        <v>0.5</v>
      </c>
      <c r="H37" s="66">
        <f>IF(Scoresheet!K37=0,0,Scoresheet!K37/(Scoresheet!L37+Scoresheet!K37)*(IF(Result!E37=0,1,Result!E37)))</f>
        <v>1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0.5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0.5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0.5</v>
      </c>
      <c r="Z37" s="115">
        <f>IF((Scoresheet!$AB37+Scoresheet!$AC37+Scoresheet!$AD37)=0,0,FLOOR(Scoresheet!AD37/(Scoresheet!$AB37+Scoresheet!$AC37+Scoresheet!$AD37),0.01))</f>
        <v>0.5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0.5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1</v>
      </c>
      <c r="AV37" s="66">
        <f t="shared" si="16"/>
        <v>1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1</v>
      </c>
      <c r="BG37" s="66">
        <f t="shared" si="27"/>
        <v>1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1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8-OUT-32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0.5</v>
      </c>
      <c r="I38" s="66">
        <f>IF(Scoresheet!L38=0,0,Scoresheet!L38/(Scoresheet!K38+Scoresheet!L38)*(IF(Result!E38=0,1,Result!E38)))</f>
        <v>0.5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0.25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0.25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0.25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0.5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0</v>
      </c>
      <c r="AV38" s="66">
        <f t="shared" si="16"/>
        <v>1</v>
      </c>
      <c r="AW38" s="66">
        <f t="shared" si="17"/>
        <v>1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1</v>
      </c>
      <c r="BE38" s="66">
        <f t="shared" si="25"/>
        <v>1</v>
      </c>
      <c r="BF38" s="66">
        <f t="shared" si="26"/>
        <v>1</v>
      </c>
      <c r="BG38" s="66">
        <f t="shared" si="27"/>
        <v>1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8-OUT-33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1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0.5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0.5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1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1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1</v>
      </c>
      <c r="BE39" s="66">
        <f t="shared" si="25"/>
        <v>1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0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8-OUT-34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1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0.25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0.25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0.25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0.25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0.5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0.5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1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1</v>
      </c>
      <c r="BD40" s="66">
        <f t="shared" si="24"/>
        <v>1</v>
      </c>
      <c r="BE40" s="66">
        <f t="shared" si="25"/>
        <v>1</v>
      </c>
      <c r="BF40" s="66">
        <f t="shared" si="26"/>
        <v>1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8-OUT-35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0.5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0.5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1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8-OUT-36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0.5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0.5</v>
      </c>
      <c r="I42" s="66">
        <f>IF(Scoresheet!L42=0,0,Scoresheet!L42/(Scoresheet!K42+Scoresheet!L42)*(IF(Result!E42=0,1,Result!E42)))</f>
        <v>0.5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0.5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0.5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1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0.5</v>
      </c>
      <c r="Z42" s="115">
        <f>IF((Scoresheet!$AB42+Scoresheet!$AC42+Scoresheet!$AD42)=0,0,FLOOR(Scoresheet!AD42/(Scoresheet!$AB42+Scoresheet!$AC42+Scoresheet!$AD42),0.01))</f>
        <v>0.5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1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0</v>
      </c>
      <c r="AT42" s="66">
        <f t="shared" si="14"/>
        <v>1</v>
      </c>
      <c r="AU42" s="66">
        <f t="shared" si="15"/>
        <v>0</v>
      </c>
      <c r="AV42" s="66">
        <f t="shared" si="16"/>
        <v>1</v>
      </c>
      <c r="AW42" s="66">
        <f t="shared" si="17"/>
        <v>1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1</v>
      </c>
      <c r="BG42" s="66">
        <f t="shared" si="27"/>
        <v>1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1</v>
      </c>
      <c r="BL42" s="66">
        <f t="shared" si="32"/>
        <v>0</v>
      </c>
      <c r="BM42" s="66">
        <f t="shared" si="33"/>
        <v>1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8-OUT-37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0.2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0.2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0.2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0.2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0.2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0.5</v>
      </c>
      <c r="Z43" s="115">
        <f>IF((Scoresheet!$AB43+Scoresheet!$AC43+Scoresheet!$AD43)=0,0,FLOOR(Scoresheet!AD43/(Scoresheet!$AB43+Scoresheet!$AC43+Scoresheet!$AD43),0.01))</f>
        <v>0.5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1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1</v>
      </c>
      <c r="BD43" s="66">
        <f t="shared" si="24"/>
        <v>1</v>
      </c>
      <c r="BE43" s="66">
        <f t="shared" si="25"/>
        <v>1</v>
      </c>
      <c r="BF43" s="66">
        <f t="shared" si="26"/>
        <v>1</v>
      </c>
      <c r="BG43" s="66">
        <f t="shared" si="27"/>
        <v>1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1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37</v>
      </c>
      <c r="B108" s="118" t="s">
        <v>70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71</v>
      </c>
      <c r="AQ108" s="96" ph="1">
        <f t="shared" ref="AQ108:BV108" si="91">SUM(AQ7:AQ107)</f>
        <v>37</v>
      </c>
      <c r="AR108" s="96" ph="1">
        <f t="shared" si="91"/>
        <v>37</v>
      </c>
      <c r="AS108" s="96" ph="1">
        <f t="shared" si="91"/>
        <v>22</v>
      </c>
      <c r="AT108" s="96" ph="1">
        <f t="shared" si="91"/>
        <v>15</v>
      </c>
      <c r="AU108" s="96" ph="1">
        <f t="shared" si="91"/>
        <v>11</v>
      </c>
      <c r="AV108" s="96" ph="1">
        <f t="shared" si="91"/>
        <v>17</v>
      </c>
      <c r="AW108" s="96" ph="1">
        <f t="shared" si="91"/>
        <v>14</v>
      </c>
      <c r="AX108" s="96" ph="1">
        <f t="shared" si="91"/>
        <v>5</v>
      </c>
      <c r="AY108" s="96" ph="1">
        <f t="shared" si="91"/>
        <v>1</v>
      </c>
      <c r="AZ108" s="96" ph="1">
        <f t="shared" si="91"/>
        <v>1</v>
      </c>
      <c r="BA108" s="96" ph="1">
        <f t="shared" si="91"/>
        <v>4</v>
      </c>
      <c r="BB108" s="96" ph="1">
        <f t="shared" si="91"/>
        <v>9</v>
      </c>
      <c r="BC108" s="96" ph="1">
        <f t="shared" si="91"/>
        <v>17</v>
      </c>
      <c r="BD108" s="96" ph="1">
        <f t="shared" si="91"/>
        <v>21</v>
      </c>
      <c r="BE108" s="96" ph="1">
        <f t="shared" si="91"/>
        <v>16</v>
      </c>
      <c r="BF108" s="96" ph="1">
        <f t="shared" si="91"/>
        <v>16</v>
      </c>
      <c r="BG108" s="96" ph="1">
        <f t="shared" si="91"/>
        <v>15</v>
      </c>
      <c r="BH108" s="96" ph="1">
        <f t="shared" si="91"/>
        <v>1</v>
      </c>
      <c r="BI108" s="96" ph="1">
        <f t="shared" si="91"/>
        <v>7</v>
      </c>
      <c r="BJ108" s="96" ph="1">
        <f t="shared" si="91"/>
        <v>12</v>
      </c>
      <c r="BK108" s="96" ph="1">
        <f t="shared" si="91"/>
        <v>32</v>
      </c>
      <c r="BL108" s="96" ph="1">
        <f t="shared" si="91"/>
        <v>7</v>
      </c>
      <c r="BM108" s="96" ph="1">
        <f t="shared" si="91"/>
        <v>16</v>
      </c>
      <c r="BN108" s="96" ph="1">
        <f t="shared" si="91"/>
        <v>27</v>
      </c>
      <c r="BO108" s="96" ph="1">
        <f t="shared" si="91"/>
        <v>2</v>
      </c>
      <c r="BP108" s="96" ph="1">
        <f t="shared" si="91"/>
        <v>28</v>
      </c>
      <c r="BQ108" s="96" ph="1">
        <f t="shared" si="91"/>
        <v>25</v>
      </c>
      <c r="BR108" s="96" ph="1">
        <f t="shared" si="91"/>
        <v>11</v>
      </c>
      <c r="BS108" s="96" ph="1">
        <f t="shared" si="91"/>
        <v>2</v>
      </c>
      <c r="BT108" s="96" ph="1">
        <f t="shared" si="91"/>
        <v>0</v>
      </c>
      <c r="BU108" s="96" ph="1">
        <f t="shared" si="91"/>
        <v>36</v>
      </c>
      <c r="BV108" s="96" ph="1">
        <f t="shared" si="91"/>
        <v>3</v>
      </c>
      <c r="BW108" s="117" t="s">
        <v>71</v>
      </c>
      <c r="BX108" s="117" ph="1">
        <f>SUM(BX7:BX107)</f>
        <v>37</v>
      </c>
      <c r="BY108" s="117" ph="1">
        <f t="shared" ref="BY108:CD108" si="92">SUM(BY7:BY107)</f>
        <v>37</v>
      </c>
      <c r="BZ108" s="117" ph="1">
        <f t="shared" si="92"/>
        <v>37</v>
      </c>
      <c r="CA108" s="117" ph="1">
        <f t="shared" si="92"/>
        <v>37</v>
      </c>
      <c r="CB108" s="117" ph="1">
        <f t="shared" si="92"/>
        <v>37</v>
      </c>
      <c r="CC108" s="117" ph="1">
        <f t="shared" si="92"/>
        <v>37</v>
      </c>
      <c r="CD108" s="117" ph="1">
        <f t="shared" si="92"/>
        <v>37</v>
      </c>
    </row>
    <row r="109" spans="1:82">
      <c r="A109" s="96"/>
      <c r="B109" s="118" t="s">
        <v>72</v>
      </c>
      <c r="C109" s="117"/>
      <c r="D109" s="123">
        <f>SUM(D7:D107)</f>
        <v>2</v>
      </c>
      <c r="E109" s="97">
        <f t="shared" ref="E109:AH109" si="93">SUM(E7:E107)</f>
        <v>21</v>
      </c>
      <c r="F109" s="97">
        <f>SUM(F7:F107)</f>
        <v>7</v>
      </c>
      <c r="G109" s="97">
        <f t="shared" si="93"/>
        <v>5.5</v>
      </c>
      <c r="H109" s="97">
        <f t="shared" si="93"/>
        <v>9.5</v>
      </c>
      <c r="I109" s="97">
        <f t="shared" si="93"/>
        <v>6.5</v>
      </c>
      <c r="J109" s="123">
        <f t="shared" si="93"/>
        <v>3</v>
      </c>
      <c r="K109" s="97">
        <f t="shared" si="93"/>
        <v>0.5</v>
      </c>
      <c r="L109" s="97">
        <f t="shared" si="93"/>
        <v>0.5</v>
      </c>
      <c r="M109" s="97">
        <f t="shared" si="93"/>
        <v>1.4900000000000002</v>
      </c>
      <c r="N109" s="97">
        <f t="shared" si="93"/>
        <v>3.2300000000000004</v>
      </c>
      <c r="O109" s="97">
        <f t="shared" si="93"/>
        <v>6.0400000000000009</v>
      </c>
      <c r="P109" s="97">
        <f t="shared" si="93"/>
        <v>7.3800000000000008</v>
      </c>
      <c r="Q109" s="97">
        <f t="shared" si="93"/>
        <v>5.7200000000000006</v>
      </c>
      <c r="R109" s="97">
        <f t="shared" si="93"/>
        <v>5.8100000000000005</v>
      </c>
      <c r="S109" s="123">
        <f t="shared" si="93"/>
        <v>6.23</v>
      </c>
      <c r="T109" s="97">
        <f t="shared" si="93"/>
        <v>1</v>
      </c>
      <c r="U109" s="97">
        <f t="shared" si="93"/>
        <v>4.32</v>
      </c>
      <c r="V109" s="97">
        <f t="shared" si="93"/>
        <v>6.32</v>
      </c>
      <c r="W109" s="123">
        <f t="shared" si="93"/>
        <v>26.32</v>
      </c>
      <c r="X109" s="97">
        <f t="shared" si="93"/>
        <v>6.5</v>
      </c>
      <c r="Y109" s="97">
        <f t="shared" si="93"/>
        <v>9.5</v>
      </c>
      <c r="Z109" s="123">
        <f t="shared" si="93"/>
        <v>21</v>
      </c>
      <c r="AA109" s="97">
        <f t="shared" si="93"/>
        <v>1</v>
      </c>
      <c r="AB109" s="97">
        <f t="shared" si="93"/>
        <v>17.990000000000002</v>
      </c>
      <c r="AC109" s="97">
        <f t="shared" si="93"/>
        <v>12.99</v>
      </c>
      <c r="AD109" s="97">
        <f t="shared" si="93"/>
        <v>4.49</v>
      </c>
      <c r="AE109" s="123">
        <f t="shared" si="93"/>
        <v>0.5</v>
      </c>
      <c r="AF109" s="97">
        <f t="shared" si="93"/>
        <v>0</v>
      </c>
      <c r="AG109" s="97">
        <f t="shared" si="93"/>
        <v>35</v>
      </c>
      <c r="AH109" s="123">
        <f t="shared" si="93"/>
        <v>2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73</v>
      </c>
      <c r="C110" s="117"/>
      <c r="D110" s="123">
        <f>AR108</f>
        <v>37</v>
      </c>
      <c r="E110" s="97">
        <f>BY108</f>
        <v>37</v>
      </c>
      <c r="F110" s="97">
        <f>BY108</f>
        <v>37</v>
      </c>
      <c r="G110" s="97">
        <f>BY108</f>
        <v>37</v>
      </c>
      <c r="H110" s="97">
        <f>BY108</f>
        <v>37</v>
      </c>
      <c r="I110" s="97">
        <f>BY108</f>
        <v>37</v>
      </c>
      <c r="J110" s="123">
        <f>BY108</f>
        <v>37</v>
      </c>
      <c r="K110" s="98">
        <f>BZ108</f>
        <v>37</v>
      </c>
      <c r="L110" s="98">
        <f>BZ108</f>
        <v>37</v>
      </c>
      <c r="M110" s="98">
        <f>BZ108</f>
        <v>37</v>
      </c>
      <c r="N110" s="98">
        <f>BZ108</f>
        <v>37</v>
      </c>
      <c r="O110" s="98">
        <f>BZ108</f>
        <v>37</v>
      </c>
      <c r="P110" s="98">
        <f>BZ108</f>
        <v>37</v>
      </c>
      <c r="Q110" s="98">
        <f>BZ108</f>
        <v>37</v>
      </c>
      <c r="R110" s="98">
        <f>BZ108</f>
        <v>37</v>
      </c>
      <c r="S110" s="119">
        <f>BZ108</f>
        <v>37</v>
      </c>
      <c r="T110" s="99">
        <f>CA108</f>
        <v>37</v>
      </c>
      <c r="U110" s="99">
        <f>CA108</f>
        <v>37</v>
      </c>
      <c r="V110" s="99">
        <f>CA108</f>
        <v>37</v>
      </c>
      <c r="W110" s="120">
        <f>CA108</f>
        <v>37</v>
      </c>
      <c r="X110" s="117">
        <f>CB108</f>
        <v>37</v>
      </c>
      <c r="Y110" s="117">
        <f>CB108</f>
        <v>37</v>
      </c>
      <c r="Z110" s="118">
        <f>CB108</f>
        <v>37</v>
      </c>
      <c r="AA110" s="101">
        <f>CC108</f>
        <v>37</v>
      </c>
      <c r="AB110" s="101">
        <f>CC108</f>
        <v>37</v>
      </c>
      <c r="AC110" s="101">
        <f>CC108</f>
        <v>37</v>
      </c>
      <c r="AD110" s="101">
        <f>CC108</f>
        <v>37</v>
      </c>
      <c r="AE110" s="121">
        <f>CC108</f>
        <v>37</v>
      </c>
      <c r="AF110" s="95">
        <f>CD108</f>
        <v>37</v>
      </c>
      <c r="AG110" s="95">
        <f>CD108</f>
        <v>37</v>
      </c>
      <c r="AH110" s="122">
        <f>CD108</f>
        <v>37</v>
      </c>
      <c r="AI110" s="95"/>
      <c r="AJ110" s="95"/>
      <c r="AK110" s="95"/>
      <c r="AL110" s="95"/>
      <c r="AM110" s="95"/>
      <c r="AN110" s="95"/>
      <c r="AP110" s="66" t="s">
        <v>85</v>
      </c>
      <c r="AQ110" s="66">
        <f>SUM(BX108:CD108)</f>
        <v>259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87</v>
      </c>
      <c r="AQ111" s="66">
        <f>AQ108*7-SUM(BX108:CD108)</f>
        <v>0</v>
      </c>
    </row>
    <row r="112" spans="1:82">
      <c r="A112" s="96"/>
      <c r="B112" s="96" t="s">
        <v>74</v>
      </c>
      <c r="C112" s="96"/>
      <c r="D112" s="59">
        <f>(D109/AR108)*100</f>
        <v>5.4054054054054053</v>
      </c>
      <c r="E112" s="59">
        <f>(E109/BY108)*100</f>
        <v>56.756756756756758</v>
      </c>
      <c r="F112" s="59">
        <f>(F109/BY108)*100</f>
        <v>18.918918918918919</v>
      </c>
      <c r="G112" s="59">
        <f>(G109/BY108)*100</f>
        <v>14.864864864864865</v>
      </c>
      <c r="H112" s="59">
        <f>(H109/BY108)*100</f>
        <v>25.675675675675674</v>
      </c>
      <c r="I112" s="59">
        <f>(I109/BY108)*100</f>
        <v>17.567567567567568</v>
      </c>
      <c r="J112" s="59">
        <f>(J109/BY108)*100</f>
        <v>8.1081081081081088</v>
      </c>
      <c r="K112" s="59">
        <f>(K109/BZ108)*100</f>
        <v>1.3513513513513513</v>
      </c>
      <c r="L112" s="59">
        <f>(L109/BZ108)*100</f>
        <v>1.3513513513513513</v>
      </c>
      <c r="M112" s="59">
        <f>(M109/BZ108)*100</f>
        <v>4.0270270270270272</v>
      </c>
      <c r="N112" s="59">
        <f>(N109/BZ108)*100</f>
        <v>8.7297297297297316</v>
      </c>
      <c r="O112" s="59">
        <f>(O109/BZ108)*100</f>
        <v>16.324324324324326</v>
      </c>
      <c r="P112" s="59">
        <f>(P109/BZ108)*100</f>
        <v>19.945945945945947</v>
      </c>
      <c r="Q112" s="59">
        <f>(Q109/BZ108)*100</f>
        <v>15.459459459459463</v>
      </c>
      <c r="R112" s="59">
        <f>(R109/BZ108)*100</f>
        <v>15.702702702702704</v>
      </c>
      <c r="S112" s="59">
        <f>(S109/BZ108)*100</f>
        <v>16.837837837837839</v>
      </c>
      <c r="T112" s="59">
        <f>(T109/CA108)*100</f>
        <v>2.7027027027027026</v>
      </c>
      <c r="U112" s="59">
        <f>(U109/CA108)*100</f>
        <v>11.675675675675675</v>
      </c>
      <c r="V112" s="59">
        <f>(V109/CA108)*100</f>
        <v>17.081081081081081</v>
      </c>
      <c r="W112" s="59">
        <f>(W109/CA108)*100</f>
        <v>71.135135135135144</v>
      </c>
      <c r="X112" s="59">
        <f>(X109/CB108)*100</f>
        <v>17.567567567567568</v>
      </c>
      <c r="Y112" s="59">
        <f>(Y109/CB108)*100</f>
        <v>25.675675675675674</v>
      </c>
      <c r="Z112" s="59">
        <f>(Z109/CB108)*100</f>
        <v>56.756756756756758</v>
      </c>
      <c r="AA112" s="59">
        <f>(AA109/CC108)*100</f>
        <v>2.7027027027027026</v>
      </c>
      <c r="AB112" s="59">
        <f>(AB109/CC108)*100</f>
        <v>48.621621621621628</v>
      </c>
      <c r="AC112" s="59">
        <f>(AC109/CC108)*100</f>
        <v>35.108108108108112</v>
      </c>
      <c r="AD112" s="59">
        <f>(AD109/CC108)*100</f>
        <v>12.135135135135137</v>
      </c>
      <c r="AE112" s="59">
        <f>(AE109/CC108)*100</f>
        <v>1.3513513513513513</v>
      </c>
      <c r="AF112" s="59">
        <f>(AF109/CD108)*100</f>
        <v>0</v>
      </c>
      <c r="AG112" s="59">
        <f>(AG109/CD108)*100</f>
        <v>94.594594594594597</v>
      </c>
      <c r="AH112" s="59">
        <f>(AH109/CD108)*100</f>
        <v>5.4054054054054053</v>
      </c>
      <c r="AP112" s="66" t="s">
        <v>86</v>
      </c>
      <c r="AQ112" s="66">
        <f>AQ108*7</f>
        <v>259</v>
      </c>
    </row>
    <row r="114" spans="42:43">
      <c r="AP114" s="66" t="s">
        <v>88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2012-05-16T09:17:38Z</dcterms:modified>
</cp:coreProperties>
</file>